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BoRtiIQg96UZqcmzMK1oZb1HFT7mThs\COORDINADOR PPTAL\LEY DE TRANSPARENCIA PAGINA WEB\ACTUALIZACION 2025\3. ESTRUCTURA ORGANICA Y TALENTO HUMANO\3.4. ORGANIGRAMA\"/>
    </mc:Choice>
  </mc:AlternateContent>
  <xr:revisionPtr revIDLastSave="0" documentId="13_ncr:1_{54337383-142B-4EF7-90E8-AEAD14F264B8}" xr6:coauthVersionLast="47" xr6:coauthVersionMax="47" xr10:uidLastSave="{00000000-0000-0000-0000-000000000000}"/>
  <bookViews>
    <workbookView xWindow="-120" yWindow="-120" windowWidth="29040" windowHeight="17520" tabRatio="914" xr2:uid="{00000000-000D-0000-FFFF-FFFF00000000}"/>
  </bookViews>
  <sheets>
    <sheet name="ORGANIGRAMA 2026" sheetId="95" r:id="rId1"/>
    <sheet name="Anexo No. 7 Regionaliza Recau" sheetId="61" state="hidden" r:id="rId2"/>
    <sheet name="Anexo No. 8 Ejecución Ptal" sheetId="62" state="hidden" r:id="rId3"/>
    <sheet name="Anexo No. 9 Detalle x progr" sheetId="63" state="hidden" r:id="rId4"/>
    <sheet name="Anexo No. 10 Detalle x proy" sheetId="64" state="hidden" r:id="rId5"/>
    <sheet name="Anexo No. 11 Regionaliz Proy" sheetId="65" state="hidden" r:id="rId6"/>
    <sheet name="Anexo No. 12 Ejecucion por Proy" sheetId="66" state="hidden" r:id="rId7"/>
    <sheet name="CONSOLIDADO" sheetId="93" state="hidden" r:id="rId8"/>
  </sheets>
  <externalReferences>
    <externalReference r:id="rId9"/>
  </externalReferences>
  <definedNames>
    <definedName name="_xlnm._FilterDatabase" localSheetId="2" hidden="1">'Anexo No. 8 Ejecución Ptal'!$B$15:$K$144</definedName>
    <definedName name="data">#REF!</definedName>
    <definedName name="Estres">#REF!</definedName>
    <definedName name="FECFIN">#REF!</definedName>
    <definedName name="FECHAF">#REF!</definedName>
    <definedName name="FECHAFIN">'[1]RECAUDO OK'!$M$59</definedName>
    <definedName name="FECHAI">#REF!</definedName>
    <definedName name="FECHAINI">'[1]RECAUDO OK'!$M$58</definedName>
    <definedName name="FECINI">#REF!</definedName>
    <definedName name="FECINIC">#REF!</definedName>
    <definedName name="FEFIN">'[1]RECAUDO OK'!#REF!</definedName>
    <definedName name="_xlnm.Print_Titles" localSheetId="4">'Anexo No. 10 Detalle x proy'!#REF!</definedName>
  </definedNames>
  <calcPr calcId="191029"/>
  <customWorkbookViews>
    <customWorkbookView name="SUPERVISOR FINANCIER - Vista personalizada" guid="{F1C1C980-819B-42BD-B2F2-040ED7838392}" mergeInterval="0" personalView="1" maximized="1" xWindow="-8" yWindow="-8" windowWidth="1936" windowHeight="1048" tabRatio="902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93" l="1"/>
  <c r="G27" i="93" l="1"/>
  <c r="D26" i="93"/>
  <c r="D24" i="93"/>
  <c r="G22" i="93"/>
  <c r="F22" i="93"/>
  <c r="G21" i="93"/>
  <c r="F21" i="93"/>
  <c r="G20" i="93"/>
  <c r="F20" i="93"/>
  <c r="G19" i="93"/>
  <c r="F19" i="93"/>
  <c r="E18" i="93"/>
  <c r="D18" i="93"/>
  <c r="D28" i="93" s="1"/>
  <c r="D23" i="93" l="1"/>
  <c r="E26" i="93"/>
  <c r="G26" i="93" s="1"/>
  <c r="F18" i="93"/>
  <c r="G18" i="93"/>
  <c r="F27" i="93"/>
  <c r="E14" i="93"/>
  <c r="D14" i="93"/>
  <c r="F26" i="93" l="1"/>
  <c r="J14" i="93"/>
  <c r="I14" i="93"/>
  <c r="K14" i="93" s="1"/>
  <c r="K13" i="93"/>
  <c r="F13" i="93"/>
  <c r="K12" i="93"/>
  <c r="F12" i="93"/>
  <c r="K11" i="93"/>
  <c r="F11" i="93"/>
  <c r="K7" i="93"/>
  <c r="F7" i="93"/>
  <c r="K10" i="93"/>
  <c r="F10" i="93"/>
  <c r="K9" i="93"/>
  <c r="F9" i="93"/>
  <c r="K8" i="93"/>
  <c r="F8" i="93"/>
  <c r="K5" i="93"/>
  <c r="F5" i="93"/>
  <c r="I3" i="93"/>
  <c r="D3" i="93"/>
  <c r="F14" i="93" l="1"/>
  <c r="K83" i="64" l="1"/>
  <c r="J83" i="64"/>
  <c r="I83" i="64"/>
  <c r="H83" i="64"/>
  <c r="G83" i="64"/>
  <c r="F83" i="64"/>
  <c r="E83" i="64"/>
  <c r="D83" i="64"/>
  <c r="C83" i="64"/>
  <c r="C87" i="64"/>
  <c r="C84" i="64"/>
  <c r="K80" i="64"/>
  <c r="J80" i="64"/>
  <c r="I80" i="64"/>
  <c r="H80" i="64"/>
  <c r="G80" i="64"/>
  <c r="F80" i="64"/>
  <c r="E80" i="64"/>
  <c r="D80" i="64"/>
  <c r="C73" i="64"/>
  <c r="C80" i="64"/>
  <c r="C74" i="64"/>
  <c r="C70" i="64"/>
  <c r="C66" i="64"/>
  <c r="C61" i="64"/>
  <c r="C56" i="64"/>
  <c r="K55" i="64"/>
  <c r="J55" i="64"/>
  <c r="I55" i="64"/>
  <c r="H55" i="64"/>
  <c r="G55" i="64"/>
  <c r="E55" i="64"/>
  <c r="D55" i="64"/>
  <c r="K86" i="64"/>
  <c r="J86" i="64"/>
  <c r="I86" i="64"/>
  <c r="F86" i="64"/>
  <c r="E86" i="64"/>
  <c r="K85" i="64"/>
  <c r="J85" i="64"/>
  <c r="I85" i="64"/>
  <c r="F85" i="64"/>
  <c r="E85" i="64"/>
  <c r="H84" i="64"/>
  <c r="G84" i="64"/>
  <c r="J84" i="64" s="1"/>
  <c r="D84" i="64"/>
  <c r="K78" i="64"/>
  <c r="J78" i="64"/>
  <c r="I78" i="64"/>
  <c r="F78" i="64"/>
  <c r="E78" i="64"/>
  <c r="K72" i="64"/>
  <c r="J72" i="64"/>
  <c r="I72" i="64"/>
  <c r="F72" i="64"/>
  <c r="E72" i="64"/>
  <c r="K71" i="64"/>
  <c r="J71" i="64"/>
  <c r="I71" i="64"/>
  <c r="F71" i="64"/>
  <c r="E71" i="64"/>
  <c r="H70" i="64"/>
  <c r="G70" i="64"/>
  <c r="D70" i="64"/>
  <c r="K68" i="64"/>
  <c r="J68" i="64"/>
  <c r="I68" i="64"/>
  <c r="F68" i="64"/>
  <c r="E68" i="64"/>
  <c r="O92" i="66"/>
  <c r="N92" i="66"/>
  <c r="M92" i="66"/>
  <c r="L92" i="66"/>
  <c r="K92" i="66"/>
  <c r="J92" i="66"/>
  <c r="I92" i="66"/>
  <c r="H92" i="66"/>
  <c r="G92" i="66"/>
  <c r="F92" i="66"/>
  <c r="E92" i="66"/>
  <c r="D92" i="66"/>
  <c r="N88" i="66"/>
  <c r="M88" i="66"/>
  <c r="L88" i="66"/>
  <c r="L84" i="66" s="1"/>
  <c r="J88" i="66"/>
  <c r="J84" i="66" s="1"/>
  <c r="J55" i="66" s="1"/>
  <c r="J19" i="66" s="1"/>
  <c r="J18" i="66" s="1"/>
  <c r="I88" i="66"/>
  <c r="I84" i="66" s="1"/>
  <c r="H88" i="66"/>
  <c r="H84" i="66" s="1"/>
  <c r="F88" i="66"/>
  <c r="F84" i="66" s="1"/>
  <c r="E88" i="66"/>
  <c r="E84" i="66" s="1"/>
  <c r="D88" i="66"/>
  <c r="D84" i="66" s="1"/>
  <c r="N84" i="66"/>
  <c r="O85" i="66"/>
  <c r="N85" i="66"/>
  <c r="M85" i="66"/>
  <c r="L85" i="66"/>
  <c r="K85" i="66"/>
  <c r="J85" i="66"/>
  <c r="I85" i="66"/>
  <c r="H85" i="66"/>
  <c r="G85" i="66"/>
  <c r="F85" i="66"/>
  <c r="E85" i="66"/>
  <c r="D85" i="66"/>
  <c r="M84" i="66"/>
  <c r="O81" i="66"/>
  <c r="N81" i="66"/>
  <c r="M81" i="66"/>
  <c r="L81" i="66"/>
  <c r="K81" i="66"/>
  <c r="J81" i="66"/>
  <c r="I81" i="66"/>
  <c r="H81" i="66"/>
  <c r="G81" i="66"/>
  <c r="F81" i="66"/>
  <c r="E81" i="66"/>
  <c r="D81" i="66"/>
  <c r="O75" i="66"/>
  <c r="N75" i="66"/>
  <c r="M75" i="66"/>
  <c r="L75" i="66"/>
  <c r="K75" i="66"/>
  <c r="J75" i="66"/>
  <c r="I75" i="66"/>
  <c r="H75" i="66"/>
  <c r="G75" i="66"/>
  <c r="F75" i="66"/>
  <c r="E75" i="66"/>
  <c r="D75" i="66"/>
  <c r="O74" i="66"/>
  <c r="N74" i="66"/>
  <c r="M74" i="66"/>
  <c r="L74" i="66"/>
  <c r="K74" i="66"/>
  <c r="J74" i="66"/>
  <c r="I74" i="66"/>
  <c r="H74" i="66"/>
  <c r="G74" i="66"/>
  <c r="F74" i="66"/>
  <c r="E74" i="66"/>
  <c r="D74" i="66"/>
  <c r="O71" i="66"/>
  <c r="N71" i="66"/>
  <c r="M71" i="66"/>
  <c r="L71" i="66"/>
  <c r="K71" i="66"/>
  <c r="J71" i="66"/>
  <c r="I71" i="66"/>
  <c r="H71" i="66"/>
  <c r="G71" i="66"/>
  <c r="F71" i="66"/>
  <c r="E71" i="66"/>
  <c r="D71" i="66"/>
  <c r="O67" i="66"/>
  <c r="N67" i="66"/>
  <c r="M67" i="66"/>
  <c r="L67" i="66"/>
  <c r="K67" i="66"/>
  <c r="J67" i="66"/>
  <c r="I67" i="66"/>
  <c r="H67" i="66"/>
  <c r="G67" i="66"/>
  <c r="F67" i="66"/>
  <c r="E67" i="66"/>
  <c r="E56" i="66" s="1"/>
  <c r="D67" i="66"/>
  <c r="O62" i="66"/>
  <c r="N62" i="66"/>
  <c r="M62" i="66"/>
  <c r="L62" i="66"/>
  <c r="K62" i="66"/>
  <c r="J62" i="66"/>
  <c r="I62" i="66"/>
  <c r="H62" i="66"/>
  <c r="G62" i="66"/>
  <c r="G56" i="66" s="1"/>
  <c r="F62" i="66"/>
  <c r="F56" i="66" s="1"/>
  <c r="E62" i="66"/>
  <c r="D62" i="66"/>
  <c r="D56" i="66" s="1"/>
  <c r="O57" i="66"/>
  <c r="N57" i="66"/>
  <c r="M57" i="66"/>
  <c r="L57" i="66"/>
  <c r="K57" i="66"/>
  <c r="J57" i="66"/>
  <c r="I57" i="66"/>
  <c r="H57" i="66"/>
  <c r="G57" i="66"/>
  <c r="F57" i="66"/>
  <c r="E57" i="66"/>
  <c r="D57" i="66"/>
  <c r="O56" i="66"/>
  <c r="N56" i="66"/>
  <c r="M56" i="66"/>
  <c r="L56" i="66"/>
  <c r="K56" i="66"/>
  <c r="J56" i="66"/>
  <c r="I56" i="66"/>
  <c r="H56" i="66"/>
  <c r="O32" i="66"/>
  <c r="N32" i="66"/>
  <c r="M32" i="66"/>
  <c r="L32" i="66"/>
  <c r="K32" i="66"/>
  <c r="J32" i="66"/>
  <c r="I32" i="66"/>
  <c r="H32" i="66"/>
  <c r="G32" i="66"/>
  <c r="F32" i="66"/>
  <c r="E32" i="66"/>
  <c r="D32" i="66"/>
  <c r="O20" i="66"/>
  <c r="N20" i="66"/>
  <c r="M20" i="66"/>
  <c r="L20" i="66"/>
  <c r="K20" i="66"/>
  <c r="J20" i="66"/>
  <c r="I20" i="66"/>
  <c r="H20" i="66"/>
  <c r="G20" i="66"/>
  <c r="F20" i="66"/>
  <c r="E20" i="66"/>
  <c r="D20" i="66"/>
  <c r="C90" i="66"/>
  <c r="M79" i="66"/>
  <c r="L79" i="66"/>
  <c r="N79" i="66" s="1"/>
  <c r="K79" i="66"/>
  <c r="J79" i="66"/>
  <c r="G79" i="66"/>
  <c r="F79" i="66"/>
  <c r="M73" i="66"/>
  <c r="L73" i="66"/>
  <c r="N73" i="66" s="1"/>
  <c r="K73" i="66"/>
  <c r="J73" i="66"/>
  <c r="G73" i="66"/>
  <c r="F73" i="66"/>
  <c r="M72" i="66"/>
  <c r="L72" i="66"/>
  <c r="O72" i="66" s="1"/>
  <c r="K72" i="66"/>
  <c r="J72" i="66"/>
  <c r="G72" i="66"/>
  <c r="F72" i="66"/>
  <c r="M69" i="66"/>
  <c r="L69" i="66"/>
  <c r="N69" i="66" s="1"/>
  <c r="K69" i="66"/>
  <c r="J69" i="66"/>
  <c r="G69" i="66"/>
  <c r="F69" i="66"/>
  <c r="C55" i="64" l="1"/>
  <c r="F84" i="64"/>
  <c r="I70" i="64"/>
  <c r="K70" i="64"/>
  <c r="E70" i="64"/>
  <c r="J70" i="64"/>
  <c r="F70" i="64"/>
  <c r="M55" i="66"/>
  <c r="M19" i="66" s="1"/>
  <c r="M18" i="66" s="1"/>
  <c r="L55" i="66"/>
  <c r="L19" i="66" s="1"/>
  <c r="L18" i="66" s="1"/>
  <c r="I55" i="66"/>
  <c r="I19" i="66" s="1"/>
  <c r="I18" i="66" s="1"/>
  <c r="H55" i="66"/>
  <c r="H19" i="66" s="1"/>
  <c r="H18" i="66" s="1"/>
  <c r="N55" i="66"/>
  <c r="N19" i="66" s="1"/>
  <c r="N18" i="66" s="1"/>
  <c r="D55" i="66"/>
  <c r="D19" i="66" s="1"/>
  <c r="D18" i="66" s="1"/>
  <c r="E55" i="66"/>
  <c r="E19" i="66" s="1"/>
  <c r="E18" i="66" s="1"/>
  <c r="F55" i="66"/>
  <c r="F19" i="66" s="1"/>
  <c r="F18" i="66" s="1"/>
  <c r="O79" i="66"/>
  <c r="O73" i="66"/>
  <c r="N72" i="66"/>
  <c r="O69" i="66"/>
  <c r="C16" i="61" l="1"/>
  <c r="C18" i="61"/>
  <c r="C23" i="61"/>
  <c r="C29" i="61"/>
  <c r="C30" i="61"/>
  <c r="C33" i="61"/>
  <c r="C35" i="61"/>
  <c r="C15" i="61"/>
  <c r="C17" i="61"/>
  <c r="C19" i="61"/>
  <c r="C20" i="61"/>
  <c r="C21" i="61"/>
  <c r="C22" i="61"/>
  <c r="C24" i="61"/>
  <c r="C25" i="61"/>
  <c r="C26" i="61"/>
  <c r="C27" i="61"/>
  <c r="C28" i="61"/>
  <c r="C31" i="61"/>
  <c r="C32" i="61"/>
  <c r="C34" i="61"/>
  <c r="C36" i="61"/>
  <c r="C37" i="61"/>
  <c r="C38" i="61"/>
  <c r="C89" i="66" l="1"/>
  <c r="C88" i="66" s="1"/>
  <c r="C73" i="66" l="1"/>
  <c r="C72" i="66" l="1"/>
  <c r="C71" i="66" s="1"/>
  <c r="C69" i="66" l="1"/>
  <c r="C80" i="66" l="1"/>
  <c r="C8" i="66"/>
  <c r="C10" i="65"/>
  <c r="C9" i="64"/>
  <c r="C8" i="63"/>
  <c r="C9" i="62"/>
  <c r="C8" i="61"/>
  <c r="C29" i="62" l="1"/>
  <c r="E29" i="62" s="1"/>
  <c r="G29" i="62" s="1"/>
  <c r="I29" i="62" s="1"/>
  <c r="K29" i="62" s="1"/>
  <c r="C9" i="61" l="1"/>
  <c r="C10" i="62" s="1"/>
  <c r="C9" i="63" s="1"/>
  <c r="C10" i="64" s="1"/>
  <c r="C11" i="65" s="1"/>
  <c r="C9" i="66" s="1"/>
  <c r="M91" i="66" l="1"/>
  <c r="L91" i="66"/>
  <c r="M87" i="66"/>
  <c r="L87" i="66"/>
  <c r="M86" i="66"/>
  <c r="L86" i="66"/>
  <c r="M83" i="66"/>
  <c r="L83" i="66"/>
  <c r="N83" i="66" s="1"/>
  <c r="M82" i="66"/>
  <c r="L82" i="66"/>
  <c r="N82" i="66" s="1"/>
  <c r="M80" i="66"/>
  <c r="L80" i="66"/>
  <c r="M78" i="66"/>
  <c r="L78" i="66"/>
  <c r="M77" i="66"/>
  <c r="L77" i="66"/>
  <c r="M76" i="66"/>
  <c r="L76" i="66"/>
  <c r="M70" i="66"/>
  <c r="L70" i="66"/>
  <c r="N70" i="66" s="1"/>
  <c r="M68" i="66"/>
  <c r="L68" i="66"/>
  <c r="M66" i="66"/>
  <c r="L66" i="66"/>
  <c r="M65" i="66"/>
  <c r="L65" i="66"/>
  <c r="M64" i="66"/>
  <c r="L64" i="66"/>
  <c r="M63" i="66"/>
  <c r="L63" i="66"/>
  <c r="M61" i="66"/>
  <c r="L61" i="66"/>
  <c r="N61" i="66" s="1"/>
  <c r="M60" i="66"/>
  <c r="L60" i="66"/>
  <c r="M59" i="66"/>
  <c r="L59" i="66"/>
  <c r="M58" i="66"/>
  <c r="L58" i="66"/>
  <c r="M54" i="66"/>
  <c r="L54" i="66"/>
  <c r="M53" i="66"/>
  <c r="L53" i="66"/>
  <c r="M52" i="66"/>
  <c r="L52" i="66"/>
  <c r="M51" i="66"/>
  <c r="L51" i="66"/>
  <c r="N51" i="66" s="1"/>
  <c r="M50" i="66"/>
  <c r="L50" i="66"/>
  <c r="M49" i="66"/>
  <c r="L49" i="66"/>
  <c r="M48" i="66"/>
  <c r="L48" i="66"/>
  <c r="M47" i="66"/>
  <c r="L47" i="66"/>
  <c r="M46" i="66"/>
  <c r="L46" i="66"/>
  <c r="N46" i="66" s="1"/>
  <c r="M45" i="66"/>
  <c r="L45" i="66"/>
  <c r="M44" i="66"/>
  <c r="L44" i="66"/>
  <c r="O44" i="66" s="1"/>
  <c r="M43" i="66"/>
  <c r="L43" i="66"/>
  <c r="M42" i="66"/>
  <c r="L42" i="66"/>
  <c r="M41" i="66"/>
  <c r="L41" i="66"/>
  <c r="M40" i="66"/>
  <c r="L40" i="66"/>
  <c r="N40" i="66" s="1"/>
  <c r="M39" i="66"/>
  <c r="L39" i="66"/>
  <c r="N39" i="66" s="1"/>
  <c r="M38" i="66"/>
  <c r="L38" i="66"/>
  <c r="M37" i="66"/>
  <c r="L37" i="66"/>
  <c r="M36" i="66"/>
  <c r="L36" i="66"/>
  <c r="M35" i="66"/>
  <c r="L35" i="66"/>
  <c r="M34" i="66"/>
  <c r="L34" i="66"/>
  <c r="N34" i="66" s="1"/>
  <c r="M33" i="66"/>
  <c r="L33" i="66"/>
  <c r="M31" i="66"/>
  <c r="L31" i="66"/>
  <c r="M30" i="66"/>
  <c r="L30" i="66"/>
  <c r="M29" i="66"/>
  <c r="L29" i="66"/>
  <c r="M28" i="66"/>
  <c r="L28" i="66"/>
  <c r="M27" i="66"/>
  <c r="L27" i="66"/>
  <c r="N27" i="66" s="1"/>
  <c r="M26" i="66"/>
  <c r="L26" i="66"/>
  <c r="N26" i="66" s="1"/>
  <c r="M25" i="66"/>
  <c r="L25" i="66"/>
  <c r="M24" i="66"/>
  <c r="L24" i="66"/>
  <c r="M23" i="66"/>
  <c r="L23" i="66"/>
  <c r="M22" i="66"/>
  <c r="L22" i="66"/>
  <c r="M21" i="66"/>
  <c r="L21" i="66"/>
  <c r="N21" i="66" s="1"/>
  <c r="O91" i="66"/>
  <c r="O82" i="66"/>
  <c r="O25" i="66"/>
  <c r="K91" i="66"/>
  <c r="K87" i="66"/>
  <c r="K86" i="66"/>
  <c r="K83" i="66"/>
  <c r="K82" i="66"/>
  <c r="K80" i="66"/>
  <c r="K78" i="66"/>
  <c r="K77" i="66"/>
  <c r="K76" i="66"/>
  <c r="K70" i="66"/>
  <c r="K68" i="66"/>
  <c r="K66" i="66"/>
  <c r="K65" i="66"/>
  <c r="K64" i="66"/>
  <c r="K63" i="66"/>
  <c r="K61" i="66"/>
  <c r="K60" i="66"/>
  <c r="K59" i="66"/>
  <c r="K58" i="66"/>
  <c r="K54" i="66"/>
  <c r="K53" i="66"/>
  <c r="K52" i="66"/>
  <c r="K51" i="66"/>
  <c r="K50" i="66"/>
  <c r="K49" i="66"/>
  <c r="K48" i="66"/>
  <c r="K47" i="66"/>
  <c r="K46" i="66"/>
  <c r="K45" i="66"/>
  <c r="K44" i="66"/>
  <c r="K43" i="66"/>
  <c r="K42" i="66"/>
  <c r="K41" i="66"/>
  <c r="K40" i="66"/>
  <c r="K39" i="66"/>
  <c r="K38" i="66"/>
  <c r="K37" i="66"/>
  <c r="K36" i="66"/>
  <c r="K35" i="66"/>
  <c r="K34" i="66"/>
  <c r="K33" i="66"/>
  <c r="K31" i="66"/>
  <c r="K30" i="66"/>
  <c r="K29" i="66"/>
  <c r="K28" i="66"/>
  <c r="K27" i="66"/>
  <c r="K26" i="66"/>
  <c r="K25" i="66"/>
  <c r="K24" i="66"/>
  <c r="K23" i="66"/>
  <c r="K22" i="66"/>
  <c r="K21" i="66"/>
  <c r="G91" i="66"/>
  <c r="G87" i="66"/>
  <c r="G86" i="66"/>
  <c r="G83" i="66"/>
  <c r="G82" i="66"/>
  <c r="G80" i="66"/>
  <c r="G78" i="66"/>
  <c r="G77" i="66"/>
  <c r="G76" i="66"/>
  <c r="G70" i="66"/>
  <c r="G68" i="66"/>
  <c r="G66" i="66"/>
  <c r="G65" i="66"/>
  <c r="G64" i="66"/>
  <c r="G63" i="66"/>
  <c r="G61" i="66"/>
  <c r="G60" i="66"/>
  <c r="G59" i="66"/>
  <c r="G58" i="66"/>
  <c r="G54" i="66"/>
  <c r="G53" i="66"/>
  <c r="G52" i="66"/>
  <c r="G51" i="66"/>
  <c r="G50" i="66"/>
  <c r="G49" i="66"/>
  <c r="G48" i="66"/>
  <c r="G47" i="66"/>
  <c r="G46" i="66"/>
  <c r="G45" i="66"/>
  <c r="G44" i="66"/>
  <c r="G43" i="66"/>
  <c r="G42" i="66"/>
  <c r="G41" i="66"/>
  <c r="G40" i="66"/>
  <c r="G39" i="66"/>
  <c r="G38" i="66"/>
  <c r="G37" i="66"/>
  <c r="G36" i="66"/>
  <c r="G35" i="66"/>
  <c r="G34" i="66"/>
  <c r="G33" i="66"/>
  <c r="G31" i="66"/>
  <c r="G30" i="66"/>
  <c r="G29" i="66"/>
  <c r="G28" i="66"/>
  <c r="G27" i="66"/>
  <c r="G26" i="66"/>
  <c r="G25" i="66"/>
  <c r="G24" i="66"/>
  <c r="G23" i="66"/>
  <c r="G22" i="66"/>
  <c r="G21" i="66"/>
  <c r="N91" i="66"/>
  <c r="N90" i="66" s="1"/>
  <c r="J91" i="66"/>
  <c r="J90" i="66" s="1"/>
  <c r="J87" i="66"/>
  <c r="J86" i="66"/>
  <c r="J83" i="66"/>
  <c r="J82" i="66"/>
  <c r="J80" i="66"/>
  <c r="J78" i="66"/>
  <c r="J77" i="66"/>
  <c r="J76" i="66"/>
  <c r="N66" i="66"/>
  <c r="J66" i="66"/>
  <c r="J65" i="66"/>
  <c r="J64" i="66"/>
  <c r="J63" i="66"/>
  <c r="J70" i="66"/>
  <c r="J68" i="66"/>
  <c r="J61" i="66"/>
  <c r="J60" i="66"/>
  <c r="J59" i="66"/>
  <c r="J58" i="66"/>
  <c r="J54" i="66"/>
  <c r="J53" i="66"/>
  <c r="J52" i="66"/>
  <c r="J51" i="66"/>
  <c r="J50" i="66"/>
  <c r="J49" i="66"/>
  <c r="J48" i="66"/>
  <c r="J47" i="66"/>
  <c r="J46" i="66"/>
  <c r="J45" i="66"/>
  <c r="J44" i="66"/>
  <c r="J43" i="66"/>
  <c r="J42" i="66"/>
  <c r="J41" i="66"/>
  <c r="J40" i="66"/>
  <c r="J39" i="66"/>
  <c r="J38" i="66"/>
  <c r="J37" i="66"/>
  <c r="J36" i="66"/>
  <c r="J35" i="66"/>
  <c r="J34" i="66"/>
  <c r="J33" i="66"/>
  <c r="N25" i="66"/>
  <c r="J31" i="66"/>
  <c r="J30" i="66"/>
  <c r="J29" i="66"/>
  <c r="J28" i="66"/>
  <c r="J27" i="66"/>
  <c r="J26" i="66"/>
  <c r="J25" i="66"/>
  <c r="J24" i="66"/>
  <c r="J23" i="66"/>
  <c r="J22" i="66"/>
  <c r="J21" i="66"/>
  <c r="F91" i="66"/>
  <c r="F90" i="66" s="1"/>
  <c r="F87" i="66"/>
  <c r="F86" i="66"/>
  <c r="F83" i="66"/>
  <c r="F82" i="66"/>
  <c r="F80" i="66"/>
  <c r="F78" i="66"/>
  <c r="F77" i="66"/>
  <c r="F76" i="66"/>
  <c r="F70" i="66"/>
  <c r="F68" i="66"/>
  <c r="F66" i="66"/>
  <c r="F65" i="66"/>
  <c r="F64" i="66"/>
  <c r="F63" i="66"/>
  <c r="F61" i="66"/>
  <c r="F60" i="66"/>
  <c r="F59" i="66"/>
  <c r="F58" i="66"/>
  <c r="F54" i="66"/>
  <c r="F53" i="66"/>
  <c r="F52" i="66"/>
  <c r="F51" i="66"/>
  <c r="F50" i="66"/>
  <c r="F49" i="66"/>
  <c r="F48" i="66"/>
  <c r="F47" i="66"/>
  <c r="F46" i="66"/>
  <c r="F45" i="66"/>
  <c r="F44" i="66"/>
  <c r="F43" i="66"/>
  <c r="F42" i="66"/>
  <c r="F41" i="66"/>
  <c r="F40" i="66"/>
  <c r="F39" i="66"/>
  <c r="F38" i="66"/>
  <c r="F37" i="66"/>
  <c r="F36" i="66"/>
  <c r="F35" i="66"/>
  <c r="F34" i="66"/>
  <c r="F33" i="66"/>
  <c r="F31" i="66"/>
  <c r="F30" i="66"/>
  <c r="F29" i="66"/>
  <c r="F28" i="66"/>
  <c r="F27" i="66"/>
  <c r="F26" i="66"/>
  <c r="F25" i="66"/>
  <c r="F24" i="66"/>
  <c r="F23" i="66"/>
  <c r="F22" i="66"/>
  <c r="F21" i="66"/>
  <c r="M90" i="66"/>
  <c r="L90" i="66"/>
  <c r="I90" i="66"/>
  <c r="H90" i="66"/>
  <c r="E90" i="66"/>
  <c r="D90" i="66"/>
  <c r="C54" i="66"/>
  <c r="C53" i="66"/>
  <c r="C51" i="66"/>
  <c r="C48" i="66"/>
  <c r="C43" i="66"/>
  <c r="C38" i="66"/>
  <c r="C31" i="66"/>
  <c r="K90" i="64"/>
  <c r="K89" i="64" s="1"/>
  <c r="K88" i="64"/>
  <c r="K87" i="64" s="1"/>
  <c r="K84" i="64"/>
  <c r="K82" i="64"/>
  <c r="K81" i="64"/>
  <c r="K79" i="64"/>
  <c r="K77" i="64"/>
  <c r="K76" i="64"/>
  <c r="K75" i="64"/>
  <c r="K69" i="64"/>
  <c r="K67" i="64"/>
  <c r="K65" i="64"/>
  <c r="K64" i="64"/>
  <c r="K63" i="64"/>
  <c r="K62" i="64"/>
  <c r="K60" i="64"/>
  <c r="K59" i="64"/>
  <c r="K56" i="64" s="1"/>
  <c r="K58" i="64"/>
  <c r="K57" i="64"/>
  <c r="K53" i="64"/>
  <c r="K52" i="64"/>
  <c r="K51" i="64"/>
  <c r="K50" i="64"/>
  <c r="K49" i="64"/>
  <c r="K48" i="64"/>
  <c r="K47" i="64"/>
  <c r="K46" i="64"/>
  <c r="K45" i="64"/>
  <c r="K44" i="64"/>
  <c r="K43" i="64"/>
  <c r="K42" i="64"/>
  <c r="K41" i="64"/>
  <c r="K40" i="64"/>
  <c r="K39" i="64"/>
  <c r="K38" i="64"/>
  <c r="K37" i="64"/>
  <c r="K36" i="64"/>
  <c r="K35" i="64"/>
  <c r="K34" i="64"/>
  <c r="K33" i="64"/>
  <c r="K32" i="64"/>
  <c r="K30" i="64"/>
  <c r="K29" i="64"/>
  <c r="K28" i="64"/>
  <c r="K27" i="64"/>
  <c r="K26" i="64"/>
  <c r="K25" i="64"/>
  <c r="K24" i="64"/>
  <c r="K23" i="64"/>
  <c r="K22" i="64"/>
  <c r="K21" i="64"/>
  <c r="K20" i="64"/>
  <c r="J90" i="64"/>
  <c r="J88" i="64"/>
  <c r="J82" i="64"/>
  <c r="J81" i="64"/>
  <c r="J79" i="64"/>
  <c r="J77" i="64"/>
  <c r="J76" i="64"/>
  <c r="J75" i="64"/>
  <c r="J69" i="64"/>
  <c r="J67" i="64"/>
  <c r="J65" i="64"/>
  <c r="J64" i="64"/>
  <c r="J63" i="64"/>
  <c r="J62" i="64"/>
  <c r="J60" i="64"/>
  <c r="J59" i="64"/>
  <c r="J58" i="64"/>
  <c r="J57" i="64"/>
  <c r="J53" i="64"/>
  <c r="J52" i="64"/>
  <c r="J51" i="64"/>
  <c r="J50" i="64"/>
  <c r="J49" i="64"/>
  <c r="J48" i="64"/>
  <c r="J47" i="64"/>
  <c r="J46" i="64"/>
  <c r="J45" i="64"/>
  <c r="J44" i="64"/>
  <c r="J43" i="64"/>
  <c r="J42" i="64"/>
  <c r="J41" i="64"/>
  <c r="J40" i="64"/>
  <c r="J39" i="64"/>
  <c r="J38" i="64"/>
  <c r="J37" i="64"/>
  <c r="J36" i="64"/>
  <c r="J35" i="64"/>
  <c r="J34" i="64"/>
  <c r="J33" i="64"/>
  <c r="J32" i="64"/>
  <c r="J30" i="64"/>
  <c r="J29" i="64"/>
  <c r="J28" i="64"/>
  <c r="J27" i="64"/>
  <c r="J26" i="64"/>
  <c r="J25" i="64"/>
  <c r="J24" i="64"/>
  <c r="J23" i="64"/>
  <c r="J22" i="64"/>
  <c r="J21" i="64"/>
  <c r="J20" i="64"/>
  <c r="I90" i="64"/>
  <c r="I89" i="64" s="1"/>
  <c r="I88" i="64"/>
  <c r="I87" i="64" s="1"/>
  <c r="I84" i="64"/>
  <c r="I82" i="64"/>
  <c r="I81" i="64"/>
  <c r="I79" i="64"/>
  <c r="I77" i="64"/>
  <c r="I76" i="64"/>
  <c r="I75" i="64"/>
  <c r="I69" i="64"/>
  <c r="I67" i="64"/>
  <c r="I65" i="64"/>
  <c r="I64" i="64"/>
  <c r="I63" i="64"/>
  <c r="I62" i="64"/>
  <c r="I60" i="64"/>
  <c r="I59" i="64"/>
  <c r="I58" i="64"/>
  <c r="I57" i="64"/>
  <c r="I53" i="64"/>
  <c r="I52" i="64"/>
  <c r="I51" i="64"/>
  <c r="I50" i="64"/>
  <c r="I49" i="64"/>
  <c r="I48" i="64"/>
  <c r="I47" i="64"/>
  <c r="I46" i="64"/>
  <c r="I45" i="64"/>
  <c r="I44" i="64"/>
  <c r="I43" i="64"/>
  <c r="I42" i="64"/>
  <c r="I41" i="64"/>
  <c r="I40" i="64"/>
  <c r="I39" i="64"/>
  <c r="I38" i="64"/>
  <c r="I37" i="64"/>
  <c r="I36" i="64"/>
  <c r="I35" i="64"/>
  <c r="I34" i="64"/>
  <c r="I33" i="64"/>
  <c r="I32" i="64"/>
  <c r="I30" i="64"/>
  <c r="I29" i="64"/>
  <c r="I28" i="64"/>
  <c r="I27" i="64"/>
  <c r="I26" i="64"/>
  <c r="I25" i="64"/>
  <c r="I24" i="64"/>
  <c r="I23" i="64"/>
  <c r="I22" i="64"/>
  <c r="I21" i="64"/>
  <c r="I20" i="64"/>
  <c r="F90" i="64"/>
  <c r="F88" i="64"/>
  <c r="F82" i="64"/>
  <c r="F81" i="64"/>
  <c r="F79" i="64"/>
  <c r="F77" i="64"/>
  <c r="F76" i="64"/>
  <c r="F75" i="64"/>
  <c r="F69" i="64"/>
  <c r="F67" i="64"/>
  <c r="F65" i="64"/>
  <c r="F64" i="64"/>
  <c r="F63" i="64"/>
  <c r="F62" i="64"/>
  <c r="F60" i="64"/>
  <c r="F59" i="64"/>
  <c r="F58" i="64"/>
  <c r="F57" i="64"/>
  <c r="F53" i="64"/>
  <c r="F52" i="64"/>
  <c r="F51" i="64"/>
  <c r="F50" i="64"/>
  <c r="F49" i="64"/>
  <c r="F48" i="64"/>
  <c r="F47" i="64"/>
  <c r="F46" i="64"/>
  <c r="F45" i="64"/>
  <c r="F44" i="64"/>
  <c r="F43" i="64"/>
  <c r="F42" i="64"/>
  <c r="F41" i="64"/>
  <c r="F40" i="64"/>
  <c r="F39" i="64"/>
  <c r="F38" i="64"/>
  <c r="F37" i="64"/>
  <c r="F36" i="64"/>
  <c r="F35" i="64"/>
  <c r="F34" i="64"/>
  <c r="F33" i="64"/>
  <c r="F32" i="64"/>
  <c r="F30" i="64"/>
  <c r="F29" i="64"/>
  <c r="F28" i="64"/>
  <c r="F27" i="64"/>
  <c r="F26" i="64"/>
  <c r="F25" i="64"/>
  <c r="F24" i="64"/>
  <c r="F23" i="64"/>
  <c r="F22" i="64"/>
  <c r="F21" i="64"/>
  <c r="F20" i="64"/>
  <c r="E90" i="64"/>
  <c r="E89" i="64" s="1"/>
  <c r="E88" i="64"/>
  <c r="E87" i="64" s="1"/>
  <c r="E84" i="64"/>
  <c r="E82" i="64"/>
  <c r="E81" i="64"/>
  <c r="E79" i="64"/>
  <c r="E77" i="64"/>
  <c r="E76" i="64"/>
  <c r="E75" i="64"/>
  <c r="E69" i="64"/>
  <c r="E67" i="64"/>
  <c r="E66" i="64" s="1"/>
  <c r="E65" i="64"/>
  <c r="E64" i="64"/>
  <c r="E63" i="64"/>
  <c r="E62" i="64"/>
  <c r="E60" i="64"/>
  <c r="E59" i="64"/>
  <c r="E58" i="64"/>
  <c r="E57" i="64"/>
  <c r="E53" i="64"/>
  <c r="E52" i="64"/>
  <c r="E51" i="64"/>
  <c r="E50" i="64"/>
  <c r="E49" i="64"/>
  <c r="E48" i="64"/>
  <c r="E47" i="64"/>
  <c r="E46" i="64"/>
  <c r="E45" i="64"/>
  <c r="E44" i="64"/>
  <c r="E43" i="64"/>
  <c r="E42" i="64"/>
  <c r="E41" i="64"/>
  <c r="E40" i="64"/>
  <c r="E39" i="64"/>
  <c r="E38" i="64"/>
  <c r="E37" i="64"/>
  <c r="E36" i="64"/>
  <c r="E35" i="64"/>
  <c r="E34" i="64"/>
  <c r="E33" i="64"/>
  <c r="E32" i="64"/>
  <c r="E30" i="64"/>
  <c r="E29" i="64"/>
  <c r="E28" i="64"/>
  <c r="E27" i="64"/>
  <c r="E26" i="64"/>
  <c r="E25" i="64"/>
  <c r="E24" i="64"/>
  <c r="E23" i="64"/>
  <c r="E22" i="64"/>
  <c r="E21" i="64"/>
  <c r="E20" i="64"/>
  <c r="H89" i="64"/>
  <c r="G89" i="64"/>
  <c r="D89" i="64"/>
  <c r="H87" i="64"/>
  <c r="G87" i="64"/>
  <c r="D87" i="64"/>
  <c r="H74" i="64"/>
  <c r="G74" i="64"/>
  <c r="D74" i="64"/>
  <c r="H66" i="64"/>
  <c r="G66" i="64"/>
  <c r="D66" i="64"/>
  <c r="H61" i="64"/>
  <c r="G61" i="64"/>
  <c r="D61" i="64"/>
  <c r="I56" i="64"/>
  <c r="H56" i="64"/>
  <c r="G56" i="64"/>
  <c r="D56" i="64"/>
  <c r="H31" i="64"/>
  <c r="G31" i="64"/>
  <c r="D31" i="64"/>
  <c r="H19" i="64"/>
  <c r="G19" i="64"/>
  <c r="D19" i="64"/>
  <c r="C89" i="64"/>
  <c r="C31" i="64"/>
  <c r="C19" i="64"/>
  <c r="I123" i="63"/>
  <c r="H123" i="63"/>
  <c r="G123" i="63"/>
  <c r="F123" i="63"/>
  <c r="E123" i="63"/>
  <c r="I121" i="63"/>
  <c r="H121" i="63"/>
  <c r="G121" i="63"/>
  <c r="G109" i="63" s="1"/>
  <c r="F121" i="63"/>
  <c r="E121" i="63"/>
  <c r="I115" i="63"/>
  <c r="H115" i="63"/>
  <c r="G115" i="63"/>
  <c r="F115" i="63"/>
  <c r="F109" i="63" s="1"/>
  <c r="E115" i="63"/>
  <c r="I110" i="63"/>
  <c r="I109" i="63" s="1"/>
  <c r="H110" i="63"/>
  <c r="G110" i="63"/>
  <c r="F110" i="63"/>
  <c r="E110" i="63"/>
  <c r="E109" i="63" s="1"/>
  <c r="H109" i="63"/>
  <c r="I106" i="63"/>
  <c r="H106" i="63"/>
  <c r="G106" i="63"/>
  <c r="F106" i="63"/>
  <c r="E106" i="63"/>
  <c r="I100" i="63"/>
  <c r="H100" i="63"/>
  <c r="G100" i="63"/>
  <c r="F100" i="63"/>
  <c r="E100" i="63"/>
  <c r="I95" i="63"/>
  <c r="I94" i="63" s="1"/>
  <c r="I93" i="63" s="1"/>
  <c r="H95" i="63"/>
  <c r="H94" i="63" s="1"/>
  <c r="H93" i="63" s="1"/>
  <c r="H57" i="63" s="1"/>
  <c r="H56" i="63" s="1"/>
  <c r="G95" i="63"/>
  <c r="G94" i="63" s="1"/>
  <c r="F95" i="63"/>
  <c r="E95" i="63"/>
  <c r="E94" i="63" s="1"/>
  <c r="E93" i="63" s="1"/>
  <c r="F94" i="63"/>
  <c r="I70" i="63"/>
  <c r="H70" i="63"/>
  <c r="G70" i="63"/>
  <c r="F70" i="63"/>
  <c r="E70" i="63"/>
  <c r="I58" i="63"/>
  <c r="H58" i="63"/>
  <c r="G58" i="63"/>
  <c r="F58" i="63"/>
  <c r="E58" i="63"/>
  <c r="E57" i="63" s="1"/>
  <c r="E56" i="63" s="1"/>
  <c r="I54" i="63"/>
  <c r="H54" i="63"/>
  <c r="G54" i="63"/>
  <c r="F54" i="63"/>
  <c r="E54" i="63"/>
  <c r="I30" i="63"/>
  <c r="H30" i="63"/>
  <c r="G30" i="63"/>
  <c r="G17" i="63" s="1"/>
  <c r="F30" i="63"/>
  <c r="E30" i="63"/>
  <c r="E17" i="63" s="1"/>
  <c r="I18" i="63"/>
  <c r="H18" i="63"/>
  <c r="G18" i="63"/>
  <c r="F18" i="63"/>
  <c r="F17" i="63" s="1"/>
  <c r="E18" i="63"/>
  <c r="I17" i="63"/>
  <c r="I16" i="63" s="1"/>
  <c r="H17" i="63"/>
  <c r="H125" i="63" s="1"/>
  <c r="H127" i="63" s="1"/>
  <c r="H16" i="63"/>
  <c r="D123" i="63"/>
  <c r="D121" i="63"/>
  <c r="D115" i="63"/>
  <c r="D110" i="63"/>
  <c r="D109" i="63" s="1"/>
  <c r="D106" i="63"/>
  <c r="D100" i="63"/>
  <c r="D95" i="63"/>
  <c r="D94" i="63" s="1"/>
  <c r="D93" i="63" s="1"/>
  <c r="D70" i="63"/>
  <c r="D58" i="63"/>
  <c r="D54" i="63"/>
  <c r="D30" i="63"/>
  <c r="D18" i="63"/>
  <c r="D17" i="63" s="1"/>
  <c r="C123" i="63"/>
  <c r="C121" i="63"/>
  <c r="C115" i="63"/>
  <c r="C110" i="63"/>
  <c r="C109" i="63" s="1"/>
  <c r="C106" i="63"/>
  <c r="C100" i="63"/>
  <c r="C95" i="63"/>
  <c r="C94" i="63" s="1"/>
  <c r="C93" i="63" s="1"/>
  <c r="C70" i="63"/>
  <c r="C58" i="63"/>
  <c r="C57" i="63" s="1"/>
  <c r="C56" i="63" s="1"/>
  <c r="C54" i="63"/>
  <c r="C30" i="63"/>
  <c r="C18" i="63"/>
  <c r="C17" i="63" s="1"/>
  <c r="E32" i="62"/>
  <c r="G32" i="62" s="1"/>
  <c r="I32" i="62" s="1"/>
  <c r="K32" i="62" s="1"/>
  <c r="J138" i="62"/>
  <c r="H138" i="62"/>
  <c r="F138" i="62"/>
  <c r="D138" i="62"/>
  <c r="J132" i="62"/>
  <c r="H132" i="62"/>
  <c r="H126" i="62" s="1"/>
  <c r="F132" i="62"/>
  <c r="D132" i="62"/>
  <c r="J127" i="62"/>
  <c r="H127" i="62"/>
  <c r="F127" i="62"/>
  <c r="F126" i="62" s="1"/>
  <c r="D127" i="62"/>
  <c r="J123" i="62"/>
  <c r="H123" i="62"/>
  <c r="F123" i="62"/>
  <c r="D123" i="62"/>
  <c r="J117" i="62"/>
  <c r="H117" i="62"/>
  <c r="F117" i="62"/>
  <c r="D117" i="62"/>
  <c r="J112" i="62"/>
  <c r="H112" i="62"/>
  <c r="F112" i="62"/>
  <c r="D112" i="62"/>
  <c r="J140" i="62"/>
  <c r="H140" i="62"/>
  <c r="F140" i="62"/>
  <c r="D140" i="62"/>
  <c r="J87" i="62"/>
  <c r="H87" i="62"/>
  <c r="F87" i="62"/>
  <c r="D87" i="62"/>
  <c r="J75" i="62"/>
  <c r="H75" i="62"/>
  <c r="F75" i="62"/>
  <c r="D75" i="62"/>
  <c r="J71" i="62"/>
  <c r="H71" i="62"/>
  <c r="F71" i="62"/>
  <c r="D71" i="62"/>
  <c r="J47" i="62"/>
  <c r="H47" i="62"/>
  <c r="F47" i="62"/>
  <c r="D47" i="62"/>
  <c r="J35" i="62"/>
  <c r="H35" i="62"/>
  <c r="F35" i="62"/>
  <c r="F34" i="62" s="1"/>
  <c r="D35" i="62"/>
  <c r="J24" i="62"/>
  <c r="J21" i="62" s="1"/>
  <c r="H24" i="62"/>
  <c r="F24" i="62"/>
  <c r="D24" i="62"/>
  <c r="J22" i="62"/>
  <c r="H22" i="62"/>
  <c r="F22" i="62"/>
  <c r="D22" i="62"/>
  <c r="J16" i="62"/>
  <c r="H16" i="62"/>
  <c r="F16" i="62"/>
  <c r="D16" i="62"/>
  <c r="C28" i="62"/>
  <c r="E28" i="62" s="1"/>
  <c r="G28" i="62" s="1"/>
  <c r="I28" i="62" s="1"/>
  <c r="K28" i="62" s="1"/>
  <c r="C27" i="62"/>
  <c r="E27" i="62" s="1"/>
  <c r="G27" i="62" s="1"/>
  <c r="I27" i="62" s="1"/>
  <c r="K27" i="62" s="1"/>
  <c r="C26" i="62"/>
  <c r="E26" i="62" s="1"/>
  <c r="G26" i="62" s="1"/>
  <c r="I26" i="62" s="1"/>
  <c r="K26" i="62" s="1"/>
  <c r="C25" i="62"/>
  <c r="E25" i="62" s="1"/>
  <c r="G25" i="62" s="1"/>
  <c r="I25" i="62" s="1"/>
  <c r="K25" i="62" s="1"/>
  <c r="C109" i="62"/>
  <c r="E109" i="62" s="1"/>
  <c r="G109" i="62" s="1"/>
  <c r="I109" i="62" s="1"/>
  <c r="K109" i="62" s="1"/>
  <c r="C108" i="62"/>
  <c r="E108" i="62" s="1"/>
  <c r="G108" i="62" s="1"/>
  <c r="I108" i="62" s="1"/>
  <c r="K108" i="62" s="1"/>
  <c r="C106" i="62"/>
  <c r="E106" i="62" s="1"/>
  <c r="G106" i="62" s="1"/>
  <c r="I106" i="62" s="1"/>
  <c r="K106" i="62" s="1"/>
  <c r="C103" i="62"/>
  <c r="E103" i="62" s="1"/>
  <c r="G103" i="62" s="1"/>
  <c r="I103" i="62" s="1"/>
  <c r="K103" i="62" s="1"/>
  <c r="C98" i="62"/>
  <c r="E98" i="62" s="1"/>
  <c r="G98" i="62" s="1"/>
  <c r="I98" i="62" s="1"/>
  <c r="K98" i="62" s="1"/>
  <c r="C93" i="62"/>
  <c r="E93" i="62" s="1"/>
  <c r="G93" i="62" s="1"/>
  <c r="I93" i="62" s="1"/>
  <c r="K93" i="62" s="1"/>
  <c r="C86" i="62"/>
  <c r="E86" i="62" s="1"/>
  <c r="G86" i="62" s="1"/>
  <c r="I86" i="62" s="1"/>
  <c r="K86" i="62" s="1"/>
  <c r="C68" i="62"/>
  <c r="E68" i="62" s="1"/>
  <c r="G68" i="62" s="1"/>
  <c r="I68" i="62" s="1"/>
  <c r="K68" i="62" s="1"/>
  <c r="C67" i="62"/>
  <c r="E67" i="62" s="1"/>
  <c r="G67" i="62" s="1"/>
  <c r="I67" i="62" s="1"/>
  <c r="K67" i="62" s="1"/>
  <c r="C64" i="62"/>
  <c r="E64" i="62" s="1"/>
  <c r="G64" i="62" s="1"/>
  <c r="I64" i="62" s="1"/>
  <c r="K64" i="62" s="1"/>
  <c r="C58" i="62"/>
  <c r="E58" i="62" s="1"/>
  <c r="G58" i="62" s="1"/>
  <c r="I58" i="62" s="1"/>
  <c r="K58" i="62" s="1"/>
  <c r="C53" i="62"/>
  <c r="E53" i="62" s="1"/>
  <c r="G53" i="62" s="1"/>
  <c r="I53" i="62" s="1"/>
  <c r="K53" i="62" s="1"/>
  <c r="C50" i="62"/>
  <c r="E50" i="62" s="1"/>
  <c r="G50" i="62" s="1"/>
  <c r="I50" i="62" s="1"/>
  <c r="K50" i="62" s="1"/>
  <c r="C46" i="62"/>
  <c r="E46" i="62" s="1"/>
  <c r="G46" i="62" s="1"/>
  <c r="I46" i="62" s="1"/>
  <c r="K46" i="62" s="1"/>
  <c r="D39" i="61"/>
  <c r="F39" i="61" s="1"/>
  <c r="F38" i="61"/>
  <c r="F37" i="61"/>
  <c r="F36" i="61"/>
  <c r="F35" i="61"/>
  <c r="F34" i="61"/>
  <c r="F33" i="61"/>
  <c r="F32" i="61"/>
  <c r="F31" i="61"/>
  <c r="F30" i="61"/>
  <c r="F29" i="61"/>
  <c r="F28" i="61"/>
  <c r="F27" i="61"/>
  <c r="F26" i="61"/>
  <c r="F25" i="61"/>
  <c r="F24" i="61"/>
  <c r="F23" i="61"/>
  <c r="F22" i="61"/>
  <c r="F21" i="61"/>
  <c r="F20" i="61"/>
  <c r="F19" i="61"/>
  <c r="F18" i="61"/>
  <c r="F17" i="61"/>
  <c r="F16" i="61"/>
  <c r="F15" i="61"/>
  <c r="K66" i="64" l="1"/>
  <c r="I66" i="64"/>
  <c r="F19" i="64"/>
  <c r="E56" i="64"/>
  <c r="F61" i="64"/>
  <c r="F66" i="64"/>
  <c r="F31" i="64"/>
  <c r="J31" i="64"/>
  <c r="E74" i="64"/>
  <c r="G73" i="64"/>
  <c r="H73" i="64"/>
  <c r="J56" i="64"/>
  <c r="F89" i="64"/>
  <c r="K31" i="64"/>
  <c r="K61" i="64"/>
  <c r="J89" i="64"/>
  <c r="J19" i="64"/>
  <c r="J61" i="64"/>
  <c r="E61" i="64"/>
  <c r="K74" i="64"/>
  <c r="F87" i="64"/>
  <c r="F56" i="64"/>
  <c r="F74" i="64"/>
  <c r="J66" i="64"/>
  <c r="J87" i="64"/>
  <c r="E19" i="64"/>
  <c r="I74" i="64"/>
  <c r="K19" i="64"/>
  <c r="D73" i="64"/>
  <c r="E31" i="64"/>
  <c r="I19" i="64"/>
  <c r="J74" i="64"/>
  <c r="I61" i="64"/>
  <c r="I31" i="64"/>
  <c r="N22" i="66"/>
  <c r="O28" i="66"/>
  <c r="N35" i="66"/>
  <c r="N41" i="66"/>
  <c r="N47" i="66"/>
  <c r="N53" i="66"/>
  <c r="N63" i="66"/>
  <c r="N76" i="66"/>
  <c r="N29" i="66"/>
  <c r="N42" i="66"/>
  <c r="N48" i="66"/>
  <c r="N54" i="66"/>
  <c r="O64" i="66"/>
  <c r="N77" i="66"/>
  <c r="O26" i="66"/>
  <c r="O39" i="66"/>
  <c r="O51" i="66"/>
  <c r="O50" i="66"/>
  <c r="O45" i="66"/>
  <c r="N86" i="66"/>
  <c r="O33" i="66"/>
  <c r="O60" i="66"/>
  <c r="O43" i="66"/>
  <c r="O22" i="66"/>
  <c r="O42" i="66"/>
  <c r="O77" i="66"/>
  <c r="N58" i="66"/>
  <c r="O78" i="66"/>
  <c r="O38" i="66"/>
  <c r="N50" i="66"/>
  <c r="O66" i="66"/>
  <c r="N80" i="66"/>
  <c r="N64" i="66"/>
  <c r="O47" i="66"/>
  <c r="O30" i="66"/>
  <c r="N37" i="66"/>
  <c r="N43" i="66"/>
  <c r="N49" i="66"/>
  <c r="O58" i="66"/>
  <c r="O34" i="66"/>
  <c r="O61" i="66"/>
  <c r="N28" i="66"/>
  <c r="N30" i="66"/>
  <c r="N38" i="66"/>
  <c r="N44" i="66"/>
  <c r="O59" i="66"/>
  <c r="O80" i="66"/>
  <c r="O35" i="66"/>
  <c r="O86" i="66"/>
  <c r="O63" i="66"/>
  <c r="O54" i="66"/>
  <c r="O27" i="66"/>
  <c r="O46" i="66"/>
  <c r="O52" i="66"/>
  <c r="O83" i="66"/>
  <c r="O29" i="66"/>
  <c r="O76" i="66"/>
  <c r="O41" i="66"/>
  <c r="O53" i="66"/>
  <c r="N36" i="66"/>
  <c r="O48" i="66"/>
  <c r="O87" i="66"/>
  <c r="O24" i="66"/>
  <c r="O37" i="66"/>
  <c r="O49" i="66"/>
  <c r="O65" i="66"/>
  <c r="N78" i="66"/>
  <c r="O40" i="66"/>
  <c r="O70" i="66"/>
  <c r="G90" i="66"/>
  <c r="N87" i="66"/>
  <c r="O31" i="66"/>
  <c r="O36" i="66"/>
  <c r="N45" i="66"/>
  <c r="N60" i="66"/>
  <c r="O21" i="66"/>
  <c r="N52" i="66"/>
  <c r="H111" i="62"/>
  <c r="J126" i="62"/>
  <c r="F21" i="62"/>
  <c r="F31" i="62" s="1"/>
  <c r="H21" i="62"/>
  <c r="J111" i="62"/>
  <c r="J110" i="62" s="1"/>
  <c r="D21" i="62"/>
  <c r="D31" i="62" s="1"/>
  <c r="D34" i="62"/>
  <c r="D33" i="62" s="1"/>
  <c r="N65" i="66"/>
  <c r="N33" i="66"/>
  <c r="N23" i="66"/>
  <c r="N31" i="66"/>
  <c r="N24" i="66"/>
  <c r="N68" i="66"/>
  <c r="O23" i="66"/>
  <c r="N59" i="66"/>
  <c r="O68" i="66"/>
  <c r="O90" i="66"/>
  <c r="O89" i="66"/>
  <c r="O88" i="66" s="1"/>
  <c r="O84" i="66" s="1"/>
  <c r="O55" i="66" s="1"/>
  <c r="O19" i="66" s="1"/>
  <c r="O18" i="66" s="1"/>
  <c r="K90" i="66"/>
  <c r="G89" i="66"/>
  <c r="G88" i="66" s="1"/>
  <c r="G84" i="66" s="1"/>
  <c r="G55" i="66" s="1"/>
  <c r="G19" i="66" s="1"/>
  <c r="G18" i="66" s="1"/>
  <c r="K89" i="66"/>
  <c r="K88" i="66" s="1"/>
  <c r="K84" i="66" s="1"/>
  <c r="K55" i="66" s="1"/>
  <c r="K19" i="66" s="1"/>
  <c r="K18" i="66" s="1"/>
  <c r="G16" i="63"/>
  <c r="I57" i="63"/>
  <c r="I56" i="63" s="1"/>
  <c r="F93" i="63"/>
  <c r="F57" i="63" s="1"/>
  <c r="F56" i="63" s="1"/>
  <c r="F125" i="63" s="1"/>
  <c r="F127" i="63" s="1"/>
  <c r="G93" i="63"/>
  <c r="G57" i="63" s="1"/>
  <c r="G56" i="63" s="1"/>
  <c r="G125" i="63" s="1"/>
  <c r="G127" i="63" s="1"/>
  <c r="F16" i="63"/>
  <c r="E16" i="63"/>
  <c r="E125" i="63"/>
  <c r="E127" i="63" s="1"/>
  <c r="I125" i="63"/>
  <c r="I127" i="63" s="1"/>
  <c r="D125" i="63"/>
  <c r="D127" i="63" s="1"/>
  <c r="D16" i="63"/>
  <c r="D57" i="63"/>
  <c r="D56" i="63" s="1"/>
  <c r="C125" i="63"/>
  <c r="C127" i="63" s="1"/>
  <c r="C16" i="63"/>
  <c r="H34" i="62"/>
  <c r="H33" i="62" s="1"/>
  <c r="J34" i="62"/>
  <c r="J33" i="62" s="1"/>
  <c r="H31" i="62"/>
  <c r="D126" i="62"/>
  <c r="H110" i="62"/>
  <c r="H74" i="62" s="1"/>
  <c r="H73" i="62" s="1"/>
  <c r="H142" i="62" s="1"/>
  <c r="H144" i="62" s="1"/>
  <c r="J74" i="62"/>
  <c r="J73" i="62" s="1"/>
  <c r="D111" i="62"/>
  <c r="F111" i="62"/>
  <c r="F110" i="62" s="1"/>
  <c r="F74" i="62" s="1"/>
  <c r="F73" i="62" s="1"/>
  <c r="F142" i="62" s="1"/>
  <c r="F144" i="62" s="1"/>
  <c r="F33" i="62"/>
  <c r="J31" i="62"/>
  <c r="F55" i="64" l="1"/>
  <c r="J73" i="64"/>
  <c r="G54" i="64"/>
  <c r="G18" i="64" s="1"/>
  <c r="G17" i="64" s="1"/>
  <c r="G91" i="64" s="1"/>
  <c r="K73" i="64"/>
  <c r="K54" i="64" s="1"/>
  <c r="K18" i="64" s="1"/>
  <c r="K17" i="64" s="1"/>
  <c r="K91" i="64" s="1"/>
  <c r="I73" i="64"/>
  <c r="E73" i="64"/>
  <c r="E54" i="64" s="1"/>
  <c r="E18" i="64" s="1"/>
  <c r="E17" i="64" s="1"/>
  <c r="E91" i="64" s="1"/>
  <c r="I54" i="64"/>
  <c r="I18" i="64" s="1"/>
  <c r="I17" i="64" s="1"/>
  <c r="I91" i="64" s="1"/>
  <c r="F73" i="64"/>
  <c r="H54" i="64"/>
  <c r="D54" i="64"/>
  <c r="C54" i="64"/>
  <c r="C18" i="64" s="1"/>
  <c r="C17" i="64" s="1"/>
  <c r="C91" i="64" s="1"/>
  <c r="J142" i="62"/>
  <c r="J144" i="62" s="1"/>
  <c r="D110" i="62"/>
  <c r="F54" i="64" l="1"/>
  <c r="D18" i="64"/>
  <c r="H18" i="64"/>
  <c r="J54" i="64"/>
  <c r="D74" i="62"/>
  <c r="H17" i="64" l="1"/>
  <c r="J18" i="64"/>
  <c r="D17" i="64"/>
  <c r="F18" i="64"/>
  <c r="D73" i="62"/>
  <c r="D142" i="62" s="1"/>
  <c r="D144" i="62" s="1"/>
  <c r="D91" i="64" l="1"/>
  <c r="F91" i="64" s="1"/>
  <c r="F17" i="64"/>
  <c r="H91" i="64"/>
  <c r="J91" i="64" s="1"/>
  <c r="J17" i="64"/>
  <c r="C57" i="62" l="1"/>
  <c r="E57" i="62" s="1"/>
  <c r="G57" i="62" s="1"/>
  <c r="I57" i="62" s="1"/>
  <c r="K57" i="62" s="1"/>
  <c r="L62" i="65" l="1"/>
  <c r="L59" i="65"/>
  <c r="L56" i="65" s="1"/>
  <c r="L58" i="65"/>
  <c r="L57" i="65"/>
  <c r="L54" i="65"/>
  <c r="L51" i="65" s="1"/>
  <c r="L53" i="65"/>
  <c r="L52" i="65"/>
  <c r="L46" i="65"/>
  <c r="L45" i="65"/>
  <c r="L44" i="65"/>
  <c r="L43" i="65"/>
  <c r="L42" i="65"/>
  <c r="L40" i="65" s="1"/>
  <c r="L41" i="65"/>
  <c r="L36" i="65"/>
  <c r="L35" i="65"/>
  <c r="L34" i="65"/>
  <c r="L33" i="65"/>
  <c r="L32" i="65"/>
  <c r="L31" i="65"/>
  <c r="L29" i="65" s="1"/>
  <c r="L30" i="65"/>
  <c r="L26" i="65"/>
  <c r="L25" i="65"/>
  <c r="L24" i="65"/>
  <c r="L23" i="65"/>
  <c r="L22" i="65"/>
  <c r="L20" i="65"/>
  <c r="L19" i="65" s="1"/>
  <c r="E25" i="93" l="1"/>
  <c r="F25" i="93" l="1"/>
  <c r="F24" i="93" s="1"/>
  <c r="F23" i="93" s="1"/>
  <c r="F28" i="93" s="1"/>
  <c r="E24" i="93"/>
  <c r="G25" i="93"/>
  <c r="C18" i="62"/>
  <c r="E18" i="62" s="1"/>
  <c r="G18" i="62" s="1"/>
  <c r="I18" i="62" s="1"/>
  <c r="K18" i="62" s="1"/>
  <c r="G24" i="93" l="1"/>
  <c r="E23" i="93"/>
  <c r="C30" i="62"/>
  <c r="C19" i="62"/>
  <c r="E19" i="62" s="1"/>
  <c r="G19" i="62" s="1"/>
  <c r="I19" i="62" s="1"/>
  <c r="K19" i="62" s="1"/>
  <c r="C17" i="62"/>
  <c r="G23" i="93" l="1"/>
  <c r="E28" i="93"/>
  <c r="G28" i="93" s="1"/>
  <c r="E30" i="62"/>
  <c r="G30" i="62" s="1"/>
  <c r="I30" i="62" s="1"/>
  <c r="K30" i="62" s="1"/>
  <c r="C24" i="62"/>
  <c r="E24" i="62" s="1"/>
  <c r="G24" i="62" s="1"/>
  <c r="I24" i="62" s="1"/>
  <c r="K24" i="62" s="1"/>
  <c r="E16" i="61"/>
  <c r="E36" i="61"/>
  <c r="E22" i="61"/>
  <c r="C72" i="62"/>
  <c r="E17" i="62"/>
  <c r="G17" i="62" s="1"/>
  <c r="I17" i="62" s="1"/>
  <c r="K17" i="62" s="1"/>
  <c r="E29" i="61" l="1"/>
  <c r="E23" i="61"/>
  <c r="E32" i="61"/>
  <c r="E17" i="61"/>
  <c r="E31" i="61"/>
  <c r="E27" i="61"/>
  <c r="E30" i="61"/>
  <c r="E24" i="61"/>
  <c r="E33" i="61"/>
  <c r="E21" i="61"/>
  <c r="E37" i="61"/>
  <c r="E20" i="61"/>
  <c r="E28" i="61"/>
  <c r="E18" i="61"/>
  <c r="E35" i="61"/>
  <c r="E19" i="61"/>
  <c r="E25" i="61"/>
  <c r="E34" i="61"/>
  <c r="E26" i="61"/>
  <c r="E38" i="61"/>
  <c r="C71" i="62"/>
  <c r="E71" i="62" s="1"/>
  <c r="G71" i="62" s="1"/>
  <c r="I71" i="62" s="1"/>
  <c r="K71" i="62" s="1"/>
  <c r="E72" i="62"/>
  <c r="G72" i="62" s="1"/>
  <c r="I72" i="62" s="1"/>
  <c r="K72" i="62" s="1"/>
  <c r="E15" i="61" l="1"/>
  <c r="C39" i="61"/>
  <c r="E39" i="61" s="1"/>
  <c r="C87" i="66" l="1"/>
  <c r="C83" i="66"/>
  <c r="C134" i="62"/>
  <c r="E134" i="62" s="1"/>
  <c r="G134" i="62" s="1"/>
  <c r="I134" i="62" s="1"/>
  <c r="K134" i="62" s="1"/>
  <c r="C77" i="66" l="1"/>
  <c r="C86" i="66"/>
  <c r="C85" i="66" s="1"/>
  <c r="C84" i="66" s="1"/>
  <c r="C79" i="66"/>
  <c r="C137" i="62"/>
  <c r="E137" i="62" s="1"/>
  <c r="G137" i="62" s="1"/>
  <c r="I137" i="62" s="1"/>
  <c r="K137" i="62" s="1"/>
  <c r="C136" i="62"/>
  <c r="E136" i="62" s="1"/>
  <c r="G136" i="62" s="1"/>
  <c r="I136" i="62" s="1"/>
  <c r="K136" i="62" s="1"/>
  <c r="C135" i="62"/>
  <c r="E135" i="62" s="1"/>
  <c r="G135" i="62" s="1"/>
  <c r="I135" i="62" s="1"/>
  <c r="K135" i="62" s="1"/>
  <c r="C129" i="62"/>
  <c r="E129" i="62" s="1"/>
  <c r="G129" i="62" s="1"/>
  <c r="I129" i="62" s="1"/>
  <c r="K129" i="62" s="1"/>
  <c r="C131" i="62"/>
  <c r="E131" i="62" s="1"/>
  <c r="G131" i="62" s="1"/>
  <c r="I131" i="62" s="1"/>
  <c r="K131" i="62" s="1"/>
  <c r="C59" i="66"/>
  <c r="C114" i="62"/>
  <c r="E114" i="62" s="1"/>
  <c r="G114" i="62" s="1"/>
  <c r="I114" i="62" s="1"/>
  <c r="K114" i="62" s="1"/>
  <c r="C60" i="66"/>
  <c r="C115" i="62"/>
  <c r="E115" i="62" s="1"/>
  <c r="G115" i="62" s="1"/>
  <c r="I115" i="62" s="1"/>
  <c r="K115" i="62" s="1"/>
  <c r="C116" i="62" l="1"/>
  <c r="E116" i="62" s="1"/>
  <c r="G116" i="62" s="1"/>
  <c r="I116" i="62" s="1"/>
  <c r="K116" i="62" s="1"/>
  <c r="C61" i="66"/>
  <c r="C78" i="66"/>
  <c r="C70" i="66"/>
  <c r="C66" i="62"/>
  <c r="E66" i="62" s="1"/>
  <c r="G66" i="62" s="1"/>
  <c r="I66" i="62" s="1"/>
  <c r="K66" i="62" s="1"/>
  <c r="C130" i="62"/>
  <c r="E130" i="62" s="1"/>
  <c r="G130" i="62" s="1"/>
  <c r="I130" i="62" s="1"/>
  <c r="K130" i="62" s="1"/>
  <c r="C125" i="62"/>
  <c r="E125" i="62" s="1"/>
  <c r="G125" i="62" s="1"/>
  <c r="I125" i="62" s="1"/>
  <c r="K125" i="62" s="1"/>
  <c r="C124" i="62"/>
  <c r="E124" i="62" s="1"/>
  <c r="G124" i="62" s="1"/>
  <c r="I124" i="62" s="1"/>
  <c r="K124" i="62" s="1"/>
  <c r="C68" i="66"/>
  <c r="C76" i="66"/>
  <c r="C128" i="62"/>
  <c r="C58" i="66"/>
  <c r="C113" i="62"/>
  <c r="C82" i="66"/>
  <c r="C81" i="66" s="1"/>
  <c r="C133" i="62"/>
  <c r="C57" i="66" l="1"/>
  <c r="C44" i="66"/>
  <c r="C90" i="62"/>
  <c r="E90" i="62" s="1"/>
  <c r="G90" i="62" s="1"/>
  <c r="I90" i="62" s="1"/>
  <c r="K90" i="62" s="1"/>
  <c r="C75" i="66"/>
  <c r="C74" i="66" s="1"/>
  <c r="C67" i="66"/>
  <c r="C35" i="66"/>
  <c r="C123" i="62"/>
  <c r="E123" i="62" s="1"/>
  <c r="G123" i="62" s="1"/>
  <c r="I123" i="62" s="1"/>
  <c r="K123" i="62" s="1"/>
  <c r="C99" i="62"/>
  <c r="E99" i="62" s="1"/>
  <c r="G99" i="62" s="1"/>
  <c r="I99" i="62" s="1"/>
  <c r="K99" i="62" s="1"/>
  <c r="C69" i="62"/>
  <c r="E69" i="62" s="1"/>
  <c r="G69" i="62" s="1"/>
  <c r="I69" i="62" s="1"/>
  <c r="K69" i="62" s="1"/>
  <c r="E133" i="62"/>
  <c r="G133" i="62" s="1"/>
  <c r="I133" i="62" s="1"/>
  <c r="K133" i="62" s="1"/>
  <c r="C132" i="62"/>
  <c r="E132" i="62" s="1"/>
  <c r="G132" i="62" s="1"/>
  <c r="I132" i="62" s="1"/>
  <c r="K132" i="62" s="1"/>
  <c r="E113" i="62"/>
  <c r="G113" i="62" s="1"/>
  <c r="I113" i="62" s="1"/>
  <c r="K113" i="62" s="1"/>
  <c r="C112" i="62"/>
  <c r="E128" i="62"/>
  <c r="G128" i="62" s="1"/>
  <c r="I128" i="62" s="1"/>
  <c r="K128" i="62" s="1"/>
  <c r="C127" i="62"/>
  <c r="C70" i="62" l="1"/>
  <c r="E70" i="62" s="1"/>
  <c r="G70" i="62" s="1"/>
  <c r="I70" i="62" s="1"/>
  <c r="K70" i="62" s="1"/>
  <c r="C52" i="62"/>
  <c r="E52" i="62" s="1"/>
  <c r="G52" i="62" s="1"/>
  <c r="I52" i="62" s="1"/>
  <c r="K52" i="62" s="1"/>
  <c r="C60" i="62"/>
  <c r="E60" i="62" s="1"/>
  <c r="G60" i="62" s="1"/>
  <c r="I60" i="62" s="1"/>
  <c r="K60" i="62" s="1"/>
  <c r="C63" i="62"/>
  <c r="E63" i="62" s="1"/>
  <c r="G63" i="62" s="1"/>
  <c r="I63" i="62" s="1"/>
  <c r="K63" i="62" s="1"/>
  <c r="C62" i="62"/>
  <c r="E62" i="62" s="1"/>
  <c r="G62" i="62" s="1"/>
  <c r="I62" i="62" s="1"/>
  <c r="K62" i="62" s="1"/>
  <c r="C65" i="62"/>
  <c r="E65" i="62" s="1"/>
  <c r="G65" i="62" s="1"/>
  <c r="I65" i="62" s="1"/>
  <c r="K65" i="62" s="1"/>
  <c r="C56" i="62"/>
  <c r="E56" i="62" s="1"/>
  <c r="G56" i="62" s="1"/>
  <c r="I56" i="62" s="1"/>
  <c r="K56" i="62" s="1"/>
  <c r="C54" i="62"/>
  <c r="E54" i="62" s="1"/>
  <c r="G54" i="62" s="1"/>
  <c r="I54" i="62" s="1"/>
  <c r="K54" i="62" s="1"/>
  <c r="C59" i="62"/>
  <c r="E59" i="62" s="1"/>
  <c r="G59" i="62" s="1"/>
  <c r="I59" i="62" s="1"/>
  <c r="K59" i="62" s="1"/>
  <c r="E127" i="62"/>
  <c r="G127" i="62" s="1"/>
  <c r="I127" i="62" s="1"/>
  <c r="K127" i="62" s="1"/>
  <c r="E112" i="62"/>
  <c r="G112" i="62" s="1"/>
  <c r="I112" i="62" s="1"/>
  <c r="K112" i="62" s="1"/>
  <c r="C61" i="62" l="1"/>
  <c r="E61" i="62" s="1"/>
  <c r="G61" i="62" s="1"/>
  <c r="I61" i="62" s="1"/>
  <c r="K61" i="62" s="1"/>
  <c r="C63" i="66" l="1"/>
  <c r="C118" i="62"/>
  <c r="C121" i="62"/>
  <c r="E121" i="62" s="1"/>
  <c r="G121" i="62" s="1"/>
  <c r="I121" i="62" s="1"/>
  <c r="K121" i="62" s="1"/>
  <c r="C120" i="62"/>
  <c r="E120" i="62" s="1"/>
  <c r="G120" i="62" s="1"/>
  <c r="I120" i="62" s="1"/>
  <c r="K120" i="62" s="1"/>
  <c r="C65" i="66"/>
  <c r="C64" i="66"/>
  <c r="C119" i="62"/>
  <c r="E119" i="62" s="1"/>
  <c r="G119" i="62" s="1"/>
  <c r="I119" i="62" s="1"/>
  <c r="K119" i="62" s="1"/>
  <c r="C122" i="62"/>
  <c r="E122" i="62" s="1"/>
  <c r="G122" i="62" s="1"/>
  <c r="I122" i="62" s="1"/>
  <c r="K122" i="62" s="1"/>
  <c r="C66" i="66" l="1"/>
  <c r="C62" i="66" s="1"/>
  <c r="C56" i="66" s="1"/>
  <c r="C55" i="66" s="1"/>
  <c r="C139" i="62"/>
  <c r="C138" i="62" s="1"/>
  <c r="C52" i="66"/>
  <c r="C107" i="62"/>
  <c r="E107" i="62" s="1"/>
  <c r="G107" i="62" s="1"/>
  <c r="I107" i="62" s="1"/>
  <c r="K107" i="62" s="1"/>
  <c r="C36" i="66"/>
  <c r="C91" i="62"/>
  <c r="E91" i="62" s="1"/>
  <c r="G91" i="62" s="1"/>
  <c r="I91" i="62" s="1"/>
  <c r="K91" i="62" s="1"/>
  <c r="C46" i="66"/>
  <c r="C101" i="62"/>
  <c r="E101" i="62" s="1"/>
  <c r="G101" i="62" s="1"/>
  <c r="I101" i="62" s="1"/>
  <c r="K101" i="62" s="1"/>
  <c r="C41" i="66"/>
  <c r="C96" i="62"/>
  <c r="E96" i="62" s="1"/>
  <c r="G96" i="62" s="1"/>
  <c r="I96" i="62" s="1"/>
  <c r="K96" i="62" s="1"/>
  <c r="C45" i="66"/>
  <c r="C100" i="62"/>
  <c r="E100" i="62" s="1"/>
  <c r="G100" i="62" s="1"/>
  <c r="I100" i="62" s="1"/>
  <c r="K100" i="62" s="1"/>
  <c r="C92" i="62"/>
  <c r="E92" i="62" s="1"/>
  <c r="G92" i="62" s="1"/>
  <c r="I92" i="62" s="1"/>
  <c r="K92" i="62" s="1"/>
  <c r="C37" i="66"/>
  <c r="C50" i="66"/>
  <c r="C105" i="62"/>
  <c r="E105" i="62" s="1"/>
  <c r="G105" i="62" s="1"/>
  <c r="I105" i="62" s="1"/>
  <c r="K105" i="62" s="1"/>
  <c r="C49" i="66"/>
  <c r="C104" i="62"/>
  <c r="E104" i="62" s="1"/>
  <c r="G104" i="62" s="1"/>
  <c r="I104" i="62" s="1"/>
  <c r="K104" i="62" s="1"/>
  <c r="C47" i="66"/>
  <c r="C102" i="62"/>
  <c r="E102" i="62" s="1"/>
  <c r="G102" i="62" s="1"/>
  <c r="I102" i="62" s="1"/>
  <c r="K102" i="62" s="1"/>
  <c r="C42" i="66"/>
  <c r="C97" i="62"/>
  <c r="E97" i="62" s="1"/>
  <c r="G97" i="62" s="1"/>
  <c r="I97" i="62" s="1"/>
  <c r="K97" i="62" s="1"/>
  <c r="C39" i="66"/>
  <c r="C94" i="62"/>
  <c r="E94" i="62" s="1"/>
  <c r="G94" i="62" s="1"/>
  <c r="I94" i="62" s="1"/>
  <c r="K94" i="62" s="1"/>
  <c r="C40" i="66"/>
  <c r="C95" i="62"/>
  <c r="E95" i="62" s="1"/>
  <c r="G95" i="62" s="1"/>
  <c r="I95" i="62" s="1"/>
  <c r="K95" i="62" s="1"/>
  <c r="E118" i="62"/>
  <c r="G118" i="62" s="1"/>
  <c r="I118" i="62" s="1"/>
  <c r="K118" i="62" s="1"/>
  <c r="C117" i="62"/>
  <c r="E139" i="62" l="1"/>
  <c r="G139" i="62" s="1"/>
  <c r="I139" i="62" s="1"/>
  <c r="K139" i="62" s="1"/>
  <c r="C88" i="62"/>
  <c r="E88" i="62" s="1"/>
  <c r="G88" i="62" s="1"/>
  <c r="I88" i="62" s="1"/>
  <c r="K88" i="62" s="1"/>
  <c r="C33" i="66"/>
  <c r="E138" i="62"/>
  <c r="G138" i="62" s="1"/>
  <c r="I138" i="62" s="1"/>
  <c r="K138" i="62" s="1"/>
  <c r="C126" i="62"/>
  <c r="E126" i="62" s="1"/>
  <c r="G126" i="62" s="1"/>
  <c r="I126" i="62" s="1"/>
  <c r="K126" i="62" s="1"/>
  <c r="E117" i="62"/>
  <c r="G117" i="62" s="1"/>
  <c r="I117" i="62" s="1"/>
  <c r="K117" i="62" s="1"/>
  <c r="C111" i="62"/>
  <c r="E111" i="62" l="1"/>
  <c r="G111" i="62" s="1"/>
  <c r="I111" i="62" s="1"/>
  <c r="K111" i="62" s="1"/>
  <c r="C110" i="62"/>
  <c r="E110" i="62" s="1"/>
  <c r="G110" i="62" s="1"/>
  <c r="I110" i="62" s="1"/>
  <c r="K110" i="62" s="1"/>
  <c r="C77" i="62" l="1"/>
  <c r="E77" i="62" s="1"/>
  <c r="G77" i="62" s="1"/>
  <c r="I77" i="62" s="1"/>
  <c r="K77" i="62" s="1"/>
  <c r="C22" i="66"/>
  <c r="C37" i="62"/>
  <c r="E37" i="62" s="1"/>
  <c r="G37" i="62" s="1"/>
  <c r="I37" i="62" s="1"/>
  <c r="K37" i="62" s="1"/>
  <c r="C89" i="62"/>
  <c r="C34" i="66"/>
  <c r="C32" i="66" s="1"/>
  <c r="C36" i="62" l="1"/>
  <c r="E36" i="62" s="1"/>
  <c r="G36" i="62" s="1"/>
  <c r="I36" i="62" s="1"/>
  <c r="K36" i="62" s="1"/>
  <c r="C38" i="62"/>
  <c r="E38" i="62" s="1"/>
  <c r="G38" i="62" s="1"/>
  <c r="I38" i="62" s="1"/>
  <c r="K38" i="62" s="1"/>
  <c r="C39" i="62"/>
  <c r="E39" i="62" s="1"/>
  <c r="G39" i="62" s="1"/>
  <c r="I39" i="62" s="1"/>
  <c r="K39" i="62" s="1"/>
  <c r="C76" i="62"/>
  <c r="E76" i="62" s="1"/>
  <c r="G76" i="62" s="1"/>
  <c r="I76" i="62" s="1"/>
  <c r="K76" i="62" s="1"/>
  <c r="C78" i="62"/>
  <c r="E78" i="62" s="1"/>
  <c r="G78" i="62" s="1"/>
  <c r="I78" i="62" s="1"/>
  <c r="K78" i="62" s="1"/>
  <c r="C80" i="62"/>
  <c r="E80" i="62" s="1"/>
  <c r="G80" i="62" s="1"/>
  <c r="I80" i="62" s="1"/>
  <c r="K80" i="62" s="1"/>
  <c r="C45" i="62"/>
  <c r="E45" i="62" s="1"/>
  <c r="G45" i="62" s="1"/>
  <c r="I45" i="62" s="1"/>
  <c r="K45" i="62" s="1"/>
  <c r="C26" i="66"/>
  <c r="C85" i="62"/>
  <c r="E85" i="62" s="1"/>
  <c r="G85" i="62" s="1"/>
  <c r="I85" i="62" s="1"/>
  <c r="K85" i="62" s="1"/>
  <c r="C30" i="66"/>
  <c r="C29" i="66"/>
  <c r="C84" i="62"/>
  <c r="E84" i="62" s="1"/>
  <c r="G84" i="62" s="1"/>
  <c r="I84" i="62" s="1"/>
  <c r="K84" i="62" s="1"/>
  <c r="C81" i="62"/>
  <c r="E81" i="62" s="1"/>
  <c r="G81" i="62" s="1"/>
  <c r="I81" i="62" s="1"/>
  <c r="K81" i="62" s="1"/>
  <c r="C25" i="66"/>
  <c r="C21" i="66"/>
  <c r="C23" i="66"/>
  <c r="C79" i="62"/>
  <c r="E79" i="62" s="1"/>
  <c r="G79" i="62" s="1"/>
  <c r="I79" i="62" s="1"/>
  <c r="K79" i="62" s="1"/>
  <c r="C24" i="66"/>
  <c r="C40" i="62"/>
  <c r="E40" i="62" s="1"/>
  <c r="G40" i="62" s="1"/>
  <c r="I40" i="62" s="1"/>
  <c r="K40" i="62" s="1"/>
  <c r="C41" i="62"/>
  <c r="E41" i="62" s="1"/>
  <c r="G41" i="62" s="1"/>
  <c r="I41" i="62" s="1"/>
  <c r="K41" i="62" s="1"/>
  <c r="E89" i="62"/>
  <c r="G89" i="62" s="1"/>
  <c r="I89" i="62" s="1"/>
  <c r="K89" i="62" s="1"/>
  <c r="C87" i="62"/>
  <c r="C44" i="62" l="1"/>
  <c r="E44" i="62" s="1"/>
  <c r="G44" i="62" s="1"/>
  <c r="I44" i="62" s="1"/>
  <c r="K44" i="62" s="1"/>
  <c r="C83" i="62"/>
  <c r="E83" i="62" s="1"/>
  <c r="G83" i="62" s="1"/>
  <c r="I83" i="62" s="1"/>
  <c r="K83" i="62" s="1"/>
  <c r="C28" i="66"/>
  <c r="C43" i="62"/>
  <c r="E43" i="62" s="1"/>
  <c r="G43" i="62" s="1"/>
  <c r="I43" i="62" s="1"/>
  <c r="K43" i="62" s="1"/>
  <c r="C42" i="62"/>
  <c r="C27" i="66"/>
  <c r="C82" i="62"/>
  <c r="E87" i="62"/>
  <c r="G87" i="62" s="1"/>
  <c r="I87" i="62" s="1"/>
  <c r="K87" i="62" s="1"/>
  <c r="C20" i="66" l="1"/>
  <c r="C19" i="66" s="1"/>
  <c r="C18" i="66" s="1"/>
  <c r="C92" i="66" s="1"/>
  <c r="E82" i="62"/>
  <c r="G82" i="62" s="1"/>
  <c r="I82" i="62" s="1"/>
  <c r="K82" i="62" s="1"/>
  <c r="C75" i="62"/>
  <c r="E42" i="62"/>
  <c r="G42" i="62" s="1"/>
  <c r="I42" i="62" s="1"/>
  <c r="K42" i="62" s="1"/>
  <c r="C35" i="62"/>
  <c r="E35" i="62" l="1"/>
  <c r="G35" i="62" s="1"/>
  <c r="I35" i="62" s="1"/>
  <c r="K35" i="62" s="1"/>
  <c r="E75" i="62"/>
  <c r="G75" i="62" s="1"/>
  <c r="I75" i="62" s="1"/>
  <c r="K75" i="62" s="1"/>
  <c r="C74" i="62"/>
  <c r="E74" i="62" s="1"/>
  <c r="G74" i="62" s="1"/>
  <c r="I74" i="62" s="1"/>
  <c r="K74" i="62" s="1"/>
  <c r="C49" i="62" l="1"/>
  <c r="E49" i="62" s="1"/>
  <c r="G49" i="62" s="1"/>
  <c r="I49" i="62" s="1"/>
  <c r="K49" i="62" s="1"/>
  <c r="E141" i="62" l="1"/>
  <c r="G141" i="62" s="1"/>
  <c r="I141" i="62" s="1"/>
  <c r="K141" i="62" s="1"/>
  <c r="C140" i="62"/>
  <c r="C73" i="62" s="1"/>
  <c r="E140" i="62" l="1"/>
  <c r="G140" i="62" s="1"/>
  <c r="I140" i="62" s="1"/>
  <c r="K140" i="62" s="1"/>
  <c r="E73" i="62"/>
  <c r="G73" i="62" s="1"/>
  <c r="I73" i="62" s="1"/>
  <c r="K73" i="62" s="1"/>
  <c r="C51" i="62" l="1"/>
  <c r="E51" i="62" l="1"/>
  <c r="G51" i="62" s="1"/>
  <c r="I51" i="62" s="1"/>
  <c r="K51" i="62" s="1"/>
  <c r="C23" i="62" l="1"/>
  <c r="C20" i="62"/>
  <c r="C16" i="62" s="1"/>
  <c r="C22" i="62" l="1"/>
  <c r="E23" i="62"/>
  <c r="G23" i="62" s="1"/>
  <c r="I23" i="62" s="1"/>
  <c r="K23" i="62" s="1"/>
  <c r="E20" i="62"/>
  <c r="G20" i="62" s="1"/>
  <c r="I20" i="62" s="1"/>
  <c r="K20" i="62" s="1"/>
  <c r="E16" i="62"/>
  <c r="G16" i="62" s="1"/>
  <c r="I16" i="62" s="1"/>
  <c r="K16" i="62" s="1"/>
  <c r="E22" i="62" l="1"/>
  <c r="G22" i="62" s="1"/>
  <c r="I22" i="62" s="1"/>
  <c r="K22" i="62" s="1"/>
  <c r="C21" i="62"/>
  <c r="E21" i="62" l="1"/>
  <c r="G21" i="62" s="1"/>
  <c r="I21" i="62" s="1"/>
  <c r="K21" i="62" s="1"/>
  <c r="C31" i="62"/>
  <c r="E31" i="62" s="1"/>
  <c r="G31" i="62" s="1"/>
  <c r="I31" i="62" s="1"/>
  <c r="K31" i="62" s="1"/>
  <c r="C48" i="62" l="1"/>
  <c r="E48" i="62" l="1"/>
  <c r="G48" i="62" s="1"/>
  <c r="I48" i="62" s="1"/>
  <c r="K48" i="62" s="1"/>
  <c r="C55" i="62" l="1"/>
  <c r="C47" i="62" l="1"/>
  <c r="E55" i="62"/>
  <c r="G55" i="62" s="1"/>
  <c r="I55" i="62" s="1"/>
  <c r="K55" i="62" s="1"/>
  <c r="E47" i="62" l="1"/>
  <c r="G47" i="62" s="1"/>
  <c r="I47" i="62" s="1"/>
  <c r="K47" i="62" s="1"/>
  <c r="C34" i="62"/>
  <c r="C143" i="62" l="1"/>
  <c r="E143" i="62" s="1"/>
  <c r="G143" i="62" s="1"/>
  <c r="I143" i="62" s="1"/>
  <c r="K143" i="62" s="1"/>
  <c r="C142" i="62"/>
  <c r="C33" i="62"/>
  <c r="E33" i="62" s="1"/>
  <c r="G33" i="62" s="1"/>
  <c r="I33" i="62" s="1"/>
  <c r="K33" i="62" s="1"/>
  <c r="E34" i="62"/>
  <c r="G34" i="62" s="1"/>
  <c r="I34" i="62" s="1"/>
  <c r="K34" i="62" s="1"/>
  <c r="C144" i="62" l="1"/>
  <c r="E144" i="62" s="1"/>
  <c r="G144" i="62" s="1"/>
  <c r="I144" i="62" s="1"/>
  <c r="K144" i="62" s="1"/>
  <c r="E142" i="62"/>
  <c r="G142" i="62" s="1"/>
  <c r="I142" i="62" s="1"/>
  <c r="K142" i="62" s="1"/>
</calcChain>
</file>

<file path=xl/sharedStrings.xml><?xml version="1.0" encoding="utf-8"?>
<sst xmlns="http://schemas.openxmlformats.org/spreadsheetml/2006/main" count="632" uniqueCount="235">
  <si>
    <t>TOTAL GASTOS DE FUNCIONAMIENTO</t>
  </si>
  <si>
    <t>GASTOS DE INVERSIÓN</t>
  </si>
  <si>
    <t>ITPA</t>
  </si>
  <si>
    <t>MEJORAMIENTO GENETICO</t>
  </si>
  <si>
    <t>SEMILLA CERTIFICADA</t>
  </si>
  <si>
    <t>CAMPAÑA AL CONSUMO</t>
  </si>
  <si>
    <t>SISTEMAS DE INFORMACION</t>
  </si>
  <si>
    <t>ASOCIATIVIDAD Y FORTALECIMIENTO EMPRESARIAL</t>
  </si>
  <si>
    <t>TOTAL GASTOS DE INVERSIÓN</t>
  </si>
  <si>
    <t>SERVICIOS PERSONALES</t>
  </si>
  <si>
    <t xml:space="preserve">Contraprestación </t>
  </si>
  <si>
    <t>Comisiones y gastos bancarios</t>
  </si>
  <si>
    <t>Capacitación</t>
  </si>
  <si>
    <t>Análisis de suelo</t>
  </si>
  <si>
    <t xml:space="preserve">Trampas Tecia solanivora (feromonas e implementos)  </t>
  </si>
  <si>
    <t>Pruebas de evaluación genómica</t>
  </si>
  <si>
    <t xml:space="preserve">Insumos de laboratorio y campo de investigación para patógenos de suelo. </t>
  </si>
  <si>
    <t>Insumos agrícolas lotes de pruebas</t>
  </si>
  <si>
    <t>Programa de transferencia de tecnología a través de la ampliación de oferta de tubérculo semilla -  categoría certificada</t>
  </si>
  <si>
    <t xml:space="preserve">TOTAL PRESUPUESTO </t>
  </si>
  <si>
    <t>ATL</t>
  </si>
  <si>
    <t>BTL</t>
  </si>
  <si>
    <t>Estudio de percepción de la categoría</t>
  </si>
  <si>
    <t>Investigación de consumo per cápita de papa en Colombia</t>
  </si>
  <si>
    <t>Estudio diseño de estrategias para el mejoramiento del desempeño ambiental de la cadena de la papa en Colombia.</t>
  </si>
  <si>
    <t>Estudio  de caracterización de tecnologías y diseño de estrategia logística para la optimización del subsector papa en Colombia.</t>
  </si>
  <si>
    <t>Honorarios</t>
  </si>
  <si>
    <t>Análisis y caracterización de producto</t>
  </si>
  <si>
    <t>TOTAL</t>
  </si>
  <si>
    <t>CONCEPTO</t>
  </si>
  <si>
    <t>DEPARTAMENTO</t>
  </si>
  <si>
    <t>Cundinamarca</t>
  </si>
  <si>
    <t>Boyacá</t>
  </si>
  <si>
    <t>Antioquia</t>
  </si>
  <si>
    <t>Valle del Cauca</t>
  </si>
  <si>
    <t>Nariño</t>
  </si>
  <si>
    <t>GASTOS DE FUNCIONAMIENTO</t>
  </si>
  <si>
    <t>Estudios e investigaciones Económicas</t>
  </si>
  <si>
    <t>VARIACIÓN PORCENTUAL</t>
  </si>
  <si>
    <t>RECAUDO</t>
  </si>
  <si>
    <t>Atlántico</t>
  </si>
  <si>
    <t>Bogotá, D.C.</t>
  </si>
  <si>
    <t>Bolívar</t>
  </si>
  <si>
    <t>Caldas</t>
  </si>
  <si>
    <t>Caquetá</t>
  </si>
  <si>
    <t>Casanare</t>
  </si>
  <si>
    <t>Cauca</t>
  </si>
  <si>
    <t>Cesar</t>
  </si>
  <si>
    <t>Córdoba</t>
  </si>
  <si>
    <t>Huila</t>
  </si>
  <si>
    <t>La Guajira</t>
  </si>
  <si>
    <t>Magdalena</t>
  </si>
  <si>
    <t>Meta</t>
  </si>
  <si>
    <t>Norte de Santander</t>
  </si>
  <si>
    <t>Quindio</t>
  </si>
  <si>
    <t>Risaralda</t>
  </si>
  <si>
    <t>Santander</t>
  </si>
  <si>
    <t>Sucre</t>
  </si>
  <si>
    <t>Tolima</t>
  </si>
  <si>
    <t>CUENTAS</t>
  </si>
  <si>
    <t>APROP</t>
  </si>
  <si>
    <t>Ingresos Financieros</t>
  </si>
  <si>
    <t>Sueldos</t>
  </si>
  <si>
    <t>Auxilio de Transporte</t>
  </si>
  <si>
    <t>Vacaciones</t>
  </si>
  <si>
    <t>Prima legal</t>
  </si>
  <si>
    <t>Cesantías</t>
  </si>
  <si>
    <t>Intereses de cesantías</t>
  </si>
  <si>
    <t>Seguros y/o fondos privados</t>
  </si>
  <si>
    <t>Caja de compensación</t>
  </si>
  <si>
    <t>Equipo de laboratorio y campo</t>
  </si>
  <si>
    <t xml:space="preserve">Materiales y suministros </t>
  </si>
  <si>
    <t>Transportes fletes y acarreos</t>
  </si>
  <si>
    <t>Mantenimiento</t>
  </si>
  <si>
    <t>Seguros, impuestos y gastos legales</t>
  </si>
  <si>
    <t>Viáticos y Gastos de viaje</t>
  </si>
  <si>
    <t>Servicios públicos</t>
  </si>
  <si>
    <t xml:space="preserve">Arriendos </t>
  </si>
  <si>
    <t>Insumos agrícolas</t>
  </si>
  <si>
    <t xml:space="preserve">Estudio para el análisis de la vulnerabilidad por riesgo climatico en el cultivo de papa en Colombia. </t>
  </si>
  <si>
    <t>Análisis foliares</t>
  </si>
  <si>
    <t>Analisis de virus y patogenos normatividad ICA</t>
  </si>
  <si>
    <t>Digital</t>
  </si>
  <si>
    <t xml:space="preserve">Estudio de competitividad de la induistria de la papa procesada a partir de la aplicación de estrategias de inteligencia de mercados. </t>
  </si>
  <si>
    <t>FONDO NACIONAL DE FOMENTO DE LA PAPA - FNFP</t>
  </si>
  <si>
    <t>Servicios de aseo, vigilancia y seguridad</t>
  </si>
  <si>
    <t>Divulgación</t>
  </si>
  <si>
    <t>SALDO</t>
  </si>
  <si>
    <t>DIRECCIÓN DE CADENAS AGRÍCOLAS Y FORESTALES - DIRECCIÓN DE CADENAS PECUARIAS, PESQUERAS Y ACUÍCOLAS</t>
  </si>
  <si>
    <t>Fecha: XXXX-XX-XX</t>
  </si>
  <si>
    <t>FONDO:</t>
  </si>
  <si>
    <t xml:space="preserve">AÑO PROYECTADO </t>
  </si>
  <si>
    <t xml:space="preserve">FECHA DE ELABORACIÓN  </t>
  </si>
  <si>
    <t>Cifras Expresadas en Pesos Colombianos</t>
  </si>
  <si>
    <t>TOTAL PRESUPUESTO DE INGRESOS</t>
  </si>
  <si>
    <t>REGION XXXXXX</t>
  </si>
  <si>
    <t>Municipio 1</t>
  </si>
  <si>
    <t>TOTAL RECAUDO REGIONALIZADO</t>
  </si>
  <si>
    <t>INGRESOS CORRIENTES U OPERACIONALES</t>
  </si>
  <si>
    <t>Cuota de Fomento (Aplica para Fondos de Fomento) o Cesiones de Estabilización (Aplica para Fondos de Estabilización)</t>
  </si>
  <si>
    <t>Intereses de Mora</t>
  </si>
  <si>
    <t>Superávit</t>
  </si>
  <si>
    <t>INGRESOS RECURSOS DE CAPITAL O  NO OPERACIONALES</t>
  </si>
  <si>
    <t xml:space="preserve">OTROS INGRESOS </t>
  </si>
  <si>
    <t>Enajenacion de activos</t>
  </si>
  <si>
    <t>Venta de bienes y servicios</t>
  </si>
  <si>
    <t>Recursos del credito</t>
  </si>
  <si>
    <t>Donaciones y aportes</t>
  </si>
  <si>
    <t>Recuperaciones</t>
  </si>
  <si>
    <t>GASTOS DE ADMINISTRACIÓN</t>
  </si>
  <si>
    <t>Dotación y suministro a trabajadores</t>
  </si>
  <si>
    <t>Indemnizaciones</t>
  </si>
  <si>
    <t>Aportes ICBF</t>
  </si>
  <si>
    <t>Reparaciones</t>
  </si>
  <si>
    <t>Impresos, publicaciones, suscripciones y afiliaciones</t>
  </si>
  <si>
    <t>Fotocopias</t>
  </si>
  <si>
    <t>Muebles, enseres y equipo de oficina</t>
  </si>
  <si>
    <t>Equipos de comunicación y computación</t>
  </si>
  <si>
    <t>Gastos del máximo órgano de dirección</t>
  </si>
  <si>
    <t>Cuota de fiscalización y auditaje</t>
  </si>
  <si>
    <t>Implementación de la gestión documental</t>
  </si>
  <si>
    <t>Gestión de calidad</t>
  </si>
  <si>
    <t>CONTRAPRESTACIÓN POR ADMINISTRACIÓN</t>
  </si>
  <si>
    <t>GASTOS DE INVERSIÓN EJECUTADOS DIRECTAMENTE POR LA ADMINISTRACIÓN</t>
  </si>
  <si>
    <t>ADQUSICIÓN DE BIENES Y SERVICIOS (GASTOS GENERALES)</t>
  </si>
  <si>
    <t>Materiales y suministros (insumos agrícolas y pecuarios)</t>
  </si>
  <si>
    <t>Combustibles y lubricantes</t>
  </si>
  <si>
    <t>Gastos de laboratorio</t>
  </si>
  <si>
    <t>Alquiler de maquinaria y equipo</t>
  </si>
  <si>
    <t xml:space="preserve">PROGRAMAS Y PROYECTOS </t>
  </si>
  <si>
    <t>COMPENSACIONES DE ESTABILIZACIÓN (%)</t>
  </si>
  <si>
    <t>Compensaciones de Estabilización</t>
  </si>
  <si>
    <t>TOTAL GASTOS DE FUNCIONAMIENTO, CUOTA ADMON E INVERSIÓN</t>
  </si>
  <si>
    <t>RESERVA PARA FUTUROS GASTOS DE FUNCIONAMIENTO  E INVERSIÓN</t>
  </si>
  <si>
    <t>DEPARTAMENTO (CRITERO Y CARACTERISTICAS DE CADA SISTEMA PRODUCTIVO Y CADA FONDO PARAFISCAL)</t>
  </si>
  <si>
    <t>TOTAL PRESUPUESTO DE INVERSIÓN</t>
  </si>
  <si>
    <t>PROGRAMA</t>
  </si>
  <si>
    <t>No. 1</t>
  </si>
  <si>
    <t>No. 2</t>
  </si>
  <si>
    <t>No. 3</t>
  </si>
  <si>
    <t>No. 4</t>
  </si>
  <si>
    <t>No. 5</t>
  </si>
  <si>
    <t>No. 6</t>
  </si>
  <si>
    <t>No. 7</t>
  </si>
  <si>
    <t>No. 8</t>
  </si>
  <si>
    <t>No. 9</t>
  </si>
  <si>
    <t>Municipio n</t>
  </si>
  <si>
    <t>PROYECTOS COBERTURA NACIONAL</t>
  </si>
  <si>
    <t>MINISTERIO DE AGRICULTURA Y DESARROLLO RURAL
FORMATO EJECUCIÓN DE INGRESOS REGIONALIZADOS 
POR EL RECAUDO DE LOS FONDOS DE FOMENTO AGRICOLAS, FORESTALES, PECUARIOS Y PESQUEROS, Y CESIONES DE LOS FONDOS DE ESTABILIZACIÓN DE PRECIOS</t>
  </si>
  <si>
    <t>ANEXO No. 7</t>
  </si>
  <si>
    <t xml:space="preserve">TOTAL EJECUCIÓN PRESUPUESTO 
DE INGRESOS CUOTA DE FOMENTO O CESIONES </t>
  </si>
  <si>
    <t>VALORES PRESUPUESTADOS POR EL SITIO O LUGAR DE RECAUDO</t>
  </si>
  <si>
    <t>VALOR EJECUTADO INGRESOS O RECAUDO EFECTIVO</t>
  </si>
  <si>
    <t>MINISTERIO DE AGRICULTURA Y DESARROLLO RURAL
FORMATO EJECUCIÓN PRESUPUESTAL ACUMULADA DE INGRESOS,  GASTOS DE FUNCIONAMIENTO (INCLUYE CONTRAPRESTACIÓN POR ADMINISTRACIÓN) E INVERSIÓN
DE LOS FONDOS DE FOMENTO AGRICOLAS, FORESTALES, PECUARIOS Y PESQUEROS, Y CESIONES DE LOS FONDOS DE ESTABILIZACIÓN DE PRECIOS</t>
  </si>
  <si>
    <t>ANEXO No. 8</t>
  </si>
  <si>
    <t>PRESUPUESTO AJUSTADO AÑO ACTUAL</t>
  </si>
  <si>
    <t>EJECUTADO DE ENERO A MARZO</t>
  </si>
  <si>
    <t>% EJECUCIÓN
ENERO A MARZO</t>
  </si>
  <si>
    <t>EJECUTADO DE ENERO A JUNIO</t>
  </si>
  <si>
    <t>% EJECUCIÓN DE ENERO A JUNIO</t>
  </si>
  <si>
    <t>EJECUTADO DE ENERO A SEPTIEMBRE</t>
  </si>
  <si>
    <t>% EJECUCIÓN DE ENERO A SEPTIEMBRE</t>
  </si>
  <si>
    <t>EJECUTADO DE ENERO A DICIEMBRE</t>
  </si>
  <si>
    <t>% EJECUCIÓN DE ENERO A DICIEMBRE</t>
  </si>
  <si>
    <t>SERVICIOS PERSONALES (*)</t>
  </si>
  <si>
    <t>ADQUSICIÓN DE BIENES Y SERVICIOS (GASTOS GENERALES)  (*)</t>
  </si>
  <si>
    <t>MINISTERIO DE AGRICULTURA Y DESARROLLO RURAL
FORMATO PARA LA EJECUCIÓN DE GASTOS DE FUNCIONAMIENTO (INCLUYE CONTRAPRESTACIÓN POR ADMINISTRACIÓN) E INVERSIÓN POR PROGRAMA
DE LOS FONDOS DE FOMENTO AGRICOLAS, FORESTALES, PECUARIOS Y PESQUEROS, Y DE LOS FONDOS DE ESTABILIZACIÓN DE PRECIOS</t>
  </si>
  <si>
    <t>ANEXO No. 9</t>
  </si>
  <si>
    <t>MINISTERIO DE AGRICULTURA Y DESARROLLO RURAL
FORMATO EJECUCIÓN DE LOS GASTOS DE INVERSIÓN POR PROGRAMAS PROYECTOS 
DE LOS FONDOS DE FOMENTO AGRICOLAS, FORESTALES, PECUARIOS Y PESQUEROS, Y FONDOS DE ESTABILIZACIÓN DE PRECIOS</t>
  </si>
  <si>
    <t>ANEXO No. 10</t>
  </si>
  <si>
    <t>INVERSIÓN</t>
  </si>
  <si>
    <t>MINISTERIO DE AGRICULTURA Y DESARROLLO RURAL
FORMATO EJECUCIÓN DE LOS GASTOS DE INVERSIÓN POR REGIÓN Y PROGRAMA 
DE LOS FONDOS DE FOMENTO AGRICOLAS, FORESTALES, PECUARIOS Y PESQUEROS, Y FONDOS DE ESTABILIZACIÓN DE PRECIOS</t>
  </si>
  <si>
    <t>ANEXO No. 11</t>
  </si>
  <si>
    <t>MINISTERIO DE AGRICULTURA Y DESARROLLO RURAL
FORMATO EJECUCIÓN PRESUPUESTAL ACUMULADA  GASTOS DE INVERSIÓN POR PROYECTO Y PROGRAMA
DE LOS FONDOS DE FOMENTO AGRICOLAS, FORESTALES, PECUARIOS Y PESQUEROS, Y FONDOS DE ESTABILIZACIÓN DE PRECIOS</t>
  </si>
  <si>
    <t>ANEXO No. 12</t>
  </si>
  <si>
    <t>TOTAL PRESUPUESTO APROBADO AJUSTADO ANUAL</t>
  </si>
  <si>
    <t>CONSOLIDADO DE LOS GASTOS DE PERSONAL DEL PROGRAMA</t>
  </si>
  <si>
    <t>EJEC</t>
  </si>
  <si>
    <t>% EJEC</t>
  </si>
  <si>
    <t>Programa 1  - Investigación y transferencia de tecnología</t>
  </si>
  <si>
    <t>Proyecto No 1 - ITPA</t>
  </si>
  <si>
    <t>Proyecto No 2 - Mejoramiento Genético</t>
  </si>
  <si>
    <t>Proyecto No 3 - Semilla Certificada Fase I</t>
  </si>
  <si>
    <t>Proyecto No 1 - Campaña de promocion al consumo</t>
  </si>
  <si>
    <t>Comunicaciones y transporte - correo</t>
  </si>
  <si>
    <t>Equipos de computacion y comunicación</t>
  </si>
  <si>
    <t>Análisis de suelo ITPA</t>
  </si>
  <si>
    <t>Cuota de Fomento Vigencia Anterior (Aplica para Fondos de Fomento) o Cesiones de Estabilización (Aplica para Fondos de Estabilización)</t>
  </si>
  <si>
    <t>Programa 2 - Investigaciones económicas y mercados</t>
  </si>
  <si>
    <t>Proyecto No 1 - Estrategias de promocion al consumo de papa y divulgacion multiplataforma del FNFP</t>
  </si>
  <si>
    <t>Proyecto No 2 - Sistemas de informacion estadistica y estudios economicos de la cadena agroalimentaria de la papa</t>
  </si>
  <si>
    <t>Proyecto No 3 - Implementacion de un modelo agroindustrial innovador a pequeña escala para la elaboracion de productos derivados a partir de la transformacion de la papa</t>
  </si>
  <si>
    <t>Dotación y suministro</t>
  </si>
  <si>
    <t>Aportes SENA</t>
  </si>
  <si>
    <t>PAPA</t>
  </si>
  <si>
    <t>% PORCENTAJE DE RECAUDO</t>
  </si>
  <si>
    <t>EJECUCIÓN PRESUPUESTAL ACUMULADA A XXXX 2025 DE GASTOS DE FUNCIONAMIENTO E INVERSIÓN POR PROGRAMA</t>
  </si>
  <si>
    <t xml:space="preserve">TOTAL 
EJECUTADO </t>
  </si>
  <si>
    <t>FUNCIONAMIENTO</t>
  </si>
  <si>
    <t xml:space="preserve">PROGRAMA No. 1 </t>
  </si>
  <si>
    <t xml:space="preserve">PROGRAMA No. 2 </t>
  </si>
  <si>
    <t>ADMINISTRATIVO</t>
  </si>
  <si>
    <t>No.1 - INVESTIGACION Y TRANSFERENCIA DE TECNOLOGIA</t>
  </si>
  <si>
    <t>No. 2 - INVESTIGACION ECONOMICA Y MERCADOS</t>
  </si>
  <si>
    <t>TOTAL EJECUTADO
 PRESUPUESTO INVERSIÓN</t>
  </si>
  <si>
    <t>PROGRAMA No. 1 INVESTIGACION Y TRANSFERENCIA DE TECNOLOGIA</t>
  </si>
  <si>
    <t>APROPIACION</t>
  </si>
  <si>
    <t>EJECUCION</t>
  </si>
  <si>
    <t>% EJECUCION</t>
  </si>
  <si>
    <t>PROGRAMA No. 2 ESTUDIOS ECONOMICOS</t>
  </si>
  <si>
    <t>Otros ingresos</t>
  </si>
  <si>
    <t>NOMBRE DE LA CUENTA</t>
  </si>
  <si>
    <t>PRESUPUESTO 
2026</t>
  </si>
  <si>
    <t>TOTAL 
INVERSIÓN</t>
  </si>
  <si>
    <t>Apoyo a la comercialización</t>
  </si>
  <si>
    <t xml:space="preserve">Registro de lotes Super Élite </t>
  </si>
  <si>
    <t xml:space="preserve">Desarrollo aplicativo movil y web </t>
  </si>
  <si>
    <t xml:space="preserve">Certificados de industria </t>
  </si>
  <si>
    <t>Estudio de prefactibilidad</t>
  </si>
  <si>
    <t>Proyecto No 4 - Centro de desarrollo tecnológico</t>
  </si>
  <si>
    <t>Programa 3 - Estudios económicos</t>
  </si>
  <si>
    <t>Programa 2 - Comercialización</t>
  </si>
  <si>
    <t>Proyecto No 2 - Desarrollo empresarial y asociativo en pequeños y medianos productores de papa</t>
  </si>
  <si>
    <t>Proyecto No. 1 - Sistemas de informacion estadistica y estudios economicos de la cadena agroalimentaria de la papa</t>
  </si>
  <si>
    <t>Proyecto No 2 - Mecanismos de defensa de la produccion nacional y competencia leal en papa</t>
  </si>
  <si>
    <t>Estudios de precios</t>
  </si>
  <si>
    <t>VAR (%)</t>
  </si>
  <si>
    <t>VAR. (%)</t>
  </si>
  <si>
    <t>CENTRO DE DESARROLLO TECNOLÓGICO</t>
  </si>
  <si>
    <t>FUNCIONAMIENTO - ADMINISTRATIVO</t>
  </si>
  <si>
    <t>FUNCIONAMIENTO - RECAUDO</t>
  </si>
  <si>
    <t xml:space="preserve"> VARIACIÓN ABSOLUTA</t>
  </si>
  <si>
    <t xml:space="preserve">Cuota de Fomento </t>
  </si>
  <si>
    <t xml:space="preserve">Cuota de Fomento Vigencia Anterior </t>
  </si>
  <si>
    <t>PROYECCIÓN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</si>
</sst>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6" formatCode="_-&quot;$&quot;* #,##0.00_-;\-&quot;$&quot;* #,##0.00_-;_-&quot;$&quot;* &quot;-&quot;??_-;_-@_-"/>
    <numFmt numFmtId="170" formatCode="_(* #,##0.00_);_(* \(#,##0.00\);_(* &quot;-&quot;??_);_(@_)"/>
    <numFmt numFmtId="173" formatCode="_(&quot;$&quot;\ * #,##0.00_);_(&quot;$&quot;\ * \(#,##0.00\);_(&quot;$&quot;\ * &quot;-&quot;??_);_(@_)"/>
    <numFmt numFmtId="177" formatCode="_-* #,##0_-;\-* #,##0_-;_-* &quot;-&quot;??_-;_-@_-"/>
    <numFmt numFmtId="180" formatCode="_-&quot;$&quot;\ * #,##0_-;\-&quot;$&quot;\ * #,##0_-;_-&quot;$&quot;\ * &quot;-&quot;??_-;_-@_-"/>
    <numFmt numFmtId="182" formatCode="_ * #,##0.00_ ;_ * \-#,##0.00_ ;_ * &quot;-&quot;??_ ;_ @_ "/>
    <numFmt numFmtId="183" formatCode="_-* #,##0.00\ &quot;€&quot;_-;\-* #,##0.00\ &quot;€&quot;_-;_-* &quot;-&quot;??\ &quot;€&quot;_-;_-@_-"/>
    <numFmt numFmtId="187" formatCode="_-&quot;$&quot;* #,##0_-;\-&quot;$&quot;* #,##0_-;_-&quot;$&quot;* &quot;-&quot;_-;_-@_-"/>
    <numFmt numFmtId="188" formatCode="#,##0_ ;\-#,##0\ "/>
    <numFmt numFmtId="189" formatCode="_-* #,##0\ _€_-;\-* #,##0\ _€_-;_-* &quot;-&quot;\ _€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0" tint="-0.14999847407452621"/>
      <name val="Arial"/>
      <family val="2"/>
    </font>
    <font>
      <b/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 tint="-0.14999847407452621"/>
      <name val="Arial"/>
      <family val="2"/>
    </font>
    <font>
      <b/>
      <sz val="8"/>
      <color theme="1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499984740745262"/>
        <bgColor theme="4" tint="0.79998168889431442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166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17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41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8" fillId="0" borderId="0" applyFont="0" applyFill="0" applyBorder="0" applyAlignment="0" applyProtection="0"/>
    <xf numFmtId="18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32" fillId="0" borderId="0"/>
    <xf numFmtId="44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9" xfId="0" applyFont="1" applyBorder="1"/>
    <xf numFmtId="0" fontId="13" fillId="0" borderId="0" xfId="3" applyFont="1" applyAlignment="1">
      <alignment vertical="center" wrapText="1"/>
    </xf>
    <xf numFmtId="0" fontId="14" fillId="0" borderId="0" xfId="3" applyFont="1" applyAlignment="1">
      <alignment vertical="center" wrapText="1"/>
    </xf>
    <xf numFmtId="0" fontId="15" fillId="0" borderId="0" xfId="3" applyFont="1" applyAlignment="1">
      <alignment vertical="center" wrapText="1"/>
    </xf>
    <xf numFmtId="0" fontId="16" fillId="0" borderId="0" xfId="3" applyFont="1" applyAlignment="1">
      <alignment vertical="center" wrapText="1"/>
    </xf>
    <xf numFmtId="0" fontId="15" fillId="0" borderId="0" xfId="3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5" fillId="2" borderId="0" xfId="3" applyFont="1" applyFill="1" applyAlignment="1">
      <alignment vertical="center" wrapText="1"/>
    </xf>
    <xf numFmtId="3" fontId="18" fillId="0" borderId="11" xfId="3" applyNumberFormat="1" applyFont="1" applyBorder="1" applyAlignment="1">
      <alignment horizontal="right" vertical="center" wrapText="1"/>
    </xf>
    <xf numFmtId="0" fontId="18" fillId="2" borderId="1" xfId="3" applyFont="1" applyFill="1" applyBorder="1" applyAlignment="1">
      <alignment vertical="center" wrapText="1"/>
    </xf>
    <xf numFmtId="0" fontId="18" fillId="2" borderId="7" xfId="3" applyFont="1" applyFill="1" applyBorder="1" applyAlignment="1">
      <alignment vertical="center" wrapText="1"/>
    </xf>
    <xf numFmtId="0" fontId="18" fillId="2" borderId="36" xfId="3" applyFont="1" applyFill="1" applyBorder="1" applyAlignment="1">
      <alignment vertical="center" wrapText="1"/>
    </xf>
    <xf numFmtId="0" fontId="18" fillId="2" borderId="4" xfId="3" applyFont="1" applyFill="1" applyBorder="1" applyAlignment="1">
      <alignment vertical="center" wrapText="1"/>
    </xf>
    <xf numFmtId="0" fontId="17" fillId="5" borderId="9" xfId="3" applyFont="1" applyFill="1" applyBorder="1" applyAlignment="1">
      <alignment horizontal="center" vertical="center" wrapText="1"/>
    </xf>
    <xf numFmtId="3" fontId="18" fillId="0" borderId="8" xfId="3" applyNumberFormat="1" applyFont="1" applyBorder="1" applyAlignment="1">
      <alignment vertical="center" wrapText="1"/>
    </xf>
    <xf numFmtId="10" fontId="18" fillId="0" borderId="8" xfId="2" applyNumberFormat="1" applyFont="1" applyFill="1" applyBorder="1" applyAlignment="1">
      <alignment horizontal="center" vertical="center" wrapText="1"/>
    </xf>
    <xf numFmtId="3" fontId="18" fillId="0" borderId="33" xfId="3" applyNumberFormat="1" applyFont="1" applyBorder="1" applyAlignment="1">
      <alignment vertical="center" wrapText="1"/>
    </xf>
    <xf numFmtId="10" fontId="18" fillId="0" borderId="33" xfId="2" applyNumberFormat="1" applyFont="1" applyFill="1" applyBorder="1" applyAlignment="1">
      <alignment horizontal="center" vertical="center" wrapText="1"/>
    </xf>
    <xf numFmtId="3" fontId="18" fillId="0" borderId="37" xfId="3" applyNumberFormat="1" applyFont="1" applyBorder="1" applyAlignment="1">
      <alignment horizontal="right" vertical="center" wrapText="1"/>
    </xf>
    <xf numFmtId="3" fontId="17" fillId="5" borderId="26" xfId="3" applyNumberFormat="1" applyFont="1" applyFill="1" applyBorder="1" applyAlignment="1">
      <alignment vertical="center" wrapText="1"/>
    </xf>
    <xf numFmtId="10" fontId="17" fillId="5" borderId="26" xfId="2" applyNumberFormat="1" applyFont="1" applyFill="1" applyBorder="1" applyAlignment="1">
      <alignment horizontal="center" vertical="center" wrapText="1"/>
    </xf>
    <xf numFmtId="3" fontId="17" fillId="5" borderId="39" xfId="3" applyNumberFormat="1" applyFont="1" applyFill="1" applyBorder="1" applyAlignment="1">
      <alignment horizontal="right" vertical="center" wrapText="1"/>
    </xf>
    <xf numFmtId="14" fontId="6" fillId="0" borderId="0" xfId="3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177" fontId="2" fillId="0" borderId="0" xfId="1" applyNumberFormat="1" applyFont="1" applyAlignment="1">
      <alignment vertical="center"/>
    </xf>
    <xf numFmtId="177" fontId="0" fillId="0" borderId="0" xfId="1" applyNumberFormat="1" applyFont="1" applyAlignment="1">
      <alignment vertical="center"/>
    </xf>
    <xf numFmtId="0" fontId="23" fillId="13" borderId="7" xfId="0" applyFont="1" applyFill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21" fillId="6" borderId="7" xfId="3" applyFont="1" applyFill="1" applyBorder="1" applyAlignment="1">
      <alignment horizontal="left" vertical="center" wrapText="1"/>
    </xf>
    <xf numFmtId="0" fontId="21" fillId="5" borderId="7" xfId="3" applyFont="1" applyFill="1" applyBorder="1" applyAlignment="1">
      <alignment horizontal="left" vertical="center" wrapText="1"/>
    </xf>
    <xf numFmtId="0" fontId="24" fillId="0" borderId="7" xfId="3" applyFont="1" applyBorder="1" applyAlignment="1">
      <alignment horizontal="left" vertical="center" wrapText="1"/>
    </xf>
    <xf numFmtId="0" fontId="22" fillId="5" borderId="7" xfId="0" applyFont="1" applyFill="1" applyBorder="1" applyAlignment="1">
      <alignment horizontal="left" vertical="center"/>
    </xf>
    <xf numFmtId="0" fontId="23" fillId="13" borderId="7" xfId="0" applyFont="1" applyFill="1" applyBorder="1" applyAlignment="1">
      <alignment horizontal="left" vertical="center" wrapText="1"/>
    </xf>
    <xf numFmtId="0" fontId="23" fillId="6" borderId="7" xfId="0" applyFont="1" applyFill="1" applyBorder="1" applyAlignment="1">
      <alignment horizontal="left" vertical="center" wrapText="1"/>
    </xf>
    <xf numFmtId="0" fontId="24" fillId="2" borderId="7" xfId="3" applyFont="1" applyFill="1" applyBorder="1" applyAlignment="1">
      <alignment horizontal="left" vertical="center" wrapText="1"/>
    </xf>
    <xf numFmtId="0" fontId="21" fillId="7" borderId="7" xfId="3" applyFont="1" applyFill="1" applyBorder="1" applyAlignment="1">
      <alignment horizontal="left" vertical="center" wrapText="1"/>
    </xf>
    <xf numFmtId="0" fontId="23" fillId="5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12" fillId="0" borderId="9" xfId="0" applyFont="1" applyBorder="1" applyAlignment="1">
      <alignment vertical="center"/>
    </xf>
    <xf numFmtId="43" fontId="0" fillId="0" borderId="8" xfId="1" applyFont="1" applyBorder="1" applyAlignment="1">
      <alignment horizontal="right" vertical="center"/>
    </xf>
    <xf numFmtId="43" fontId="0" fillId="0" borderId="11" xfId="1" applyFont="1" applyBorder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vertical="center" wrapText="1"/>
    </xf>
    <xf numFmtId="0" fontId="19" fillId="10" borderId="7" xfId="0" applyFont="1" applyFill="1" applyBorder="1" applyAlignment="1">
      <alignment vertical="center" wrapText="1"/>
    </xf>
    <xf numFmtId="0" fontId="20" fillId="10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3" applyFont="1" applyAlignment="1">
      <alignment horizontal="left" vertical="center"/>
    </xf>
    <xf numFmtId="14" fontId="2" fillId="0" borderId="0" xfId="3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5" borderId="8" xfId="3" applyFont="1" applyFill="1" applyBorder="1" applyAlignment="1">
      <alignment horizontal="center" vertical="center" wrapText="1"/>
    </xf>
    <xf numFmtId="0" fontId="15" fillId="5" borderId="7" xfId="3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9" fillId="13" borderId="7" xfId="0" applyFont="1" applyFill="1" applyBorder="1" applyAlignment="1">
      <alignment horizontal="left" vertical="center"/>
    </xf>
    <xf numFmtId="0" fontId="15" fillId="6" borderId="7" xfId="3" applyFont="1" applyFill="1" applyBorder="1" applyAlignment="1">
      <alignment horizontal="left" vertical="center" wrapText="1"/>
    </xf>
    <xf numFmtId="0" fontId="15" fillId="5" borderId="7" xfId="3" applyFont="1" applyFill="1" applyBorder="1" applyAlignment="1">
      <alignment horizontal="left" vertical="center" wrapText="1"/>
    </xf>
    <xf numFmtId="0" fontId="26" fillId="0" borderId="7" xfId="3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/>
    </xf>
    <xf numFmtId="0" fontId="19" fillId="13" borderId="7" xfId="0" applyFont="1" applyFill="1" applyBorder="1" applyAlignment="1">
      <alignment horizontal="left" vertical="center" wrapText="1"/>
    </xf>
    <xf numFmtId="0" fontId="19" fillId="6" borderId="7" xfId="0" applyFont="1" applyFill="1" applyBorder="1" applyAlignment="1">
      <alignment horizontal="left" vertical="center" wrapText="1"/>
    </xf>
    <xf numFmtId="0" fontId="26" fillId="2" borderId="7" xfId="3" applyFont="1" applyFill="1" applyBorder="1" applyAlignment="1">
      <alignment horizontal="left" vertical="center" wrapText="1"/>
    </xf>
    <xf numFmtId="0" fontId="15" fillId="7" borderId="7" xfId="3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19" fillId="2" borderId="36" xfId="0" applyFont="1" applyFill="1" applyBorder="1" applyAlignment="1">
      <alignment horizontal="left" vertical="center" wrapText="1"/>
    </xf>
    <xf numFmtId="0" fontId="19" fillId="5" borderId="45" xfId="0" applyFont="1" applyFill="1" applyBorder="1" applyAlignment="1">
      <alignment horizontal="left" vertical="center" wrapText="1"/>
    </xf>
    <xf numFmtId="0" fontId="19" fillId="5" borderId="45" xfId="0" applyFont="1" applyFill="1" applyBorder="1" applyAlignment="1">
      <alignment horizontal="center" vertical="center" wrapText="1"/>
    </xf>
    <xf numFmtId="0" fontId="0" fillId="2" borderId="0" xfId="0" applyFill="1"/>
    <xf numFmtId="0" fontId="15" fillId="0" borderId="24" xfId="3" applyFont="1" applyBorder="1" applyAlignment="1">
      <alignment vertical="center" wrapText="1"/>
    </xf>
    <xf numFmtId="0" fontId="15" fillId="0" borderId="7" xfId="3" applyFont="1" applyBorder="1" applyAlignment="1">
      <alignment horizontal="right" vertical="center" wrapText="1"/>
    </xf>
    <xf numFmtId="0" fontId="15" fillId="0" borderId="8" xfId="3" applyFont="1" applyBorder="1" applyAlignment="1">
      <alignment horizontal="right" vertical="center" wrapText="1"/>
    </xf>
    <xf numFmtId="0" fontId="26" fillId="2" borderId="24" xfId="3" applyFont="1" applyFill="1" applyBorder="1" applyAlignment="1">
      <alignment vertical="center" wrapText="1"/>
    </xf>
    <xf numFmtId="0" fontId="26" fillId="0" borderId="7" xfId="3" applyFont="1" applyBorder="1" applyAlignment="1">
      <alignment horizontal="right" vertical="center" wrapText="1"/>
    </xf>
    <xf numFmtId="0" fontId="26" fillId="0" borderId="8" xfId="3" applyFont="1" applyBorder="1" applyAlignment="1">
      <alignment horizontal="right" vertical="center" wrapText="1"/>
    </xf>
    <xf numFmtId="3" fontId="26" fillId="0" borderId="11" xfId="3" applyNumberFormat="1" applyFont="1" applyBorder="1" applyAlignment="1">
      <alignment horizontal="right" vertical="center" wrapText="1"/>
    </xf>
    <xf numFmtId="3" fontId="15" fillId="0" borderId="11" xfId="3" applyNumberFormat="1" applyFont="1" applyBorder="1" applyAlignment="1">
      <alignment horizontal="right" vertical="center" wrapText="1"/>
    </xf>
    <xf numFmtId="0" fontId="12" fillId="0" borderId="0" xfId="0" applyFont="1"/>
    <xf numFmtId="0" fontId="26" fillId="0" borderId="47" xfId="3" applyFont="1" applyBorder="1" applyAlignment="1">
      <alignment vertical="center" wrapText="1"/>
    </xf>
    <xf numFmtId="0" fontId="26" fillId="0" borderId="36" xfId="3" applyFont="1" applyBorder="1" applyAlignment="1">
      <alignment horizontal="right" vertical="center" wrapText="1"/>
    </xf>
    <xf numFmtId="0" fontId="26" fillId="0" borderId="33" xfId="3" applyFont="1" applyBorder="1" applyAlignment="1">
      <alignment horizontal="right" vertical="center" wrapText="1"/>
    </xf>
    <xf numFmtId="3" fontId="26" fillId="0" borderId="37" xfId="3" applyNumberFormat="1" applyFont="1" applyBorder="1" applyAlignment="1">
      <alignment horizontal="right" vertical="center" wrapText="1"/>
    </xf>
    <xf numFmtId="0" fontId="15" fillId="5" borderId="21" xfId="3" applyFont="1" applyFill="1" applyBorder="1" applyAlignment="1">
      <alignment horizontal="center" vertical="center" wrapText="1"/>
    </xf>
    <xf numFmtId="0" fontId="15" fillId="0" borderId="23" xfId="3" applyFont="1" applyBorder="1" applyAlignment="1">
      <alignment vertical="center" wrapText="1"/>
    </xf>
    <xf numFmtId="0" fontId="15" fillId="0" borderId="46" xfId="3" applyFont="1" applyBorder="1" applyAlignment="1">
      <alignment horizontal="right" vertical="center" wrapText="1"/>
    </xf>
    <xf numFmtId="0" fontId="15" fillId="0" borderId="27" xfId="3" applyFont="1" applyBorder="1" applyAlignment="1">
      <alignment horizontal="right" vertical="center" wrapText="1"/>
    </xf>
    <xf numFmtId="0" fontId="15" fillId="0" borderId="28" xfId="3" applyFont="1" applyBorder="1" applyAlignment="1">
      <alignment horizontal="right" vertical="center" wrapText="1"/>
    </xf>
    <xf numFmtId="0" fontId="15" fillId="5" borderId="4" xfId="3" applyFont="1" applyFill="1" applyBorder="1" applyAlignment="1">
      <alignment horizontal="center" vertical="center" wrapText="1"/>
    </xf>
    <xf numFmtId="0" fontId="15" fillId="5" borderId="5" xfId="3" applyFont="1" applyFill="1" applyBorder="1" applyAlignment="1">
      <alignment horizontal="center" vertical="center" wrapText="1"/>
    </xf>
    <xf numFmtId="10" fontId="19" fillId="11" borderId="26" xfId="2" applyNumberFormat="1" applyFont="1" applyFill="1" applyBorder="1" applyAlignment="1">
      <alignment horizontal="center" vertical="center" wrapText="1"/>
    </xf>
    <xf numFmtId="0" fontId="17" fillId="5" borderId="38" xfId="3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180" fontId="19" fillId="5" borderId="8" xfId="0" applyNumberFormat="1" applyFont="1" applyFill="1" applyBorder="1" applyAlignment="1">
      <alignment horizontal="right" vertical="center" wrapText="1"/>
    </xf>
    <xf numFmtId="9" fontId="19" fillId="5" borderId="8" xfId="2" applyFont="1" applyFill="1" applyBorder="1" applyAlignment="1">
      <alignment horizontal="right" vertical="center" wrapText="1"/>
    </xf>
    <xf numFmtId="43" fontId="19" fillId="5" borderId="8" xfId="1" applyFont="1" applyFill="1" applyBorder="1" applyAlignment="1">
      <alignment horizontal="right" vertical="center" wrapText="1"/>
    </xf>
    <xf numFmtId="9" fontId="19" fillId="5" borderId="11" xfId="2" applyFont="1" applyFill="1" applyBorder="1" applyAlignment="1">
      <alignment horizontal="right" vertical="center" wrapText="1"/>
    </xf>
    <xf numFmtId="180" fontId="20" fillId="2" borderId="8" xfId="26" applyNumberFormat="1" applyFont="1" applyFill="1" applyBorder="1" applyAlignment="1">
      <alignment horizontal="right" vertical="center" wrapText="1"/>
    </xf>
    <xf numFmtId="180" fontId="19" fillId="5" borderId="8" xfId="26" applyNumberFormat="1" applyFont="1" applyFill="1" applyBorder="1" applyAlignment="1">
      <alignment horizontal="right" vertical="center" wrapText="1"/>
    </xf>
    <xf numFmtId="9" fontId="0" fillId="0" borderId="0" xfId="2" applyFont="1" applyAlignment="1">
      <alignment vertical="center"/>
    </xf>
    <xf numFmtId="9" fontId="0" fillId="0" borderId="8" xfId="2" applyFont="1" applyBorder="1" applyAlignment="1">
      <alignment horizontal="right" vertical="center"/>
    </xf>
    <xf numFmtId="9" fontId="0" fillId="0" borderId="11" xfId="2" applyFont="1" applyBorder="1" applyAlignment="1">
      <alignment horizontal="right" vertical="center"/>
    </xf>
    <xf numFmtId="0" fontId="19" fillId="10" borderId="7" xfId="0" applyFont="1" applyFill="1" applyBorder="1" applyAlignment="1">
      <alignment vertical="center"/>
    </xf>
    <xf numFmtId="180" fontId="19" fillId="13" borderId="8" xfId="6" applyNumberFormat="1" applyFont="1" applyFill="1" applyBorder="1" applyAlignment="1">
      <alignment horizontal="right" vertical="center"/>
    </xf>
    <xf numFmtId="43" fontId="19" fillId="13" borderId="8" xfId="1" applyFont="1" applyFill="1" applyBorder="1" applyAlignment="1">
      <alignment horizontal="right" vertical="center"/>
    </xf>
    <xf numFmtId="9" fontId="19" fillId="13" borderId="8" xfId="2" applyFont="1" applyFill="1" applyBorder="1" applyAlignment="1">
      <alignment horizontal="right" vertical="center"/>
    </xf>
    <xf numFmtId="9" fontId="19" fillId="13" borderId="11" xfId="2" applyFont="1" applyFill="1" applyBorder="1" applyAlignment="1">
      <alignment horizontal="right" vertical="center"/>
    </xf>
    <xf numFmtId="180" fontId="19" fillId="6" borderId="8" xfId="6" applyNumberFormat="1" applyFont="1" applyFill="1" applyBorder="1" applyAlignment="1">
      <alignment horizontal="right" vertical="center"/>
    </xf>
    <xf numFmtId="43" fontId="19" fillId="6" borderId="8" xfId="1" applyFont="1" applyFill="1" applyBorder="1" applyAlignment="1">
      <alignment horizontal="right" vertical="center"/>
    </xf>
    <xf numFmtId="9" fontId="19" fillId="6" borderId="8" xfId="2" applyFont="1" applyFill="1" applyBorder="1" applyAlignment="1">
      <alignment horizontal="right" vertical="center"/>
    </xf>
    <xf numFmtId="9" fontId="19" fillId="6" borderId="11" xfId="2" applyFont="1" applyFill="1" applyBorder="1" applyAlignment="1">
      <alignment horizontal="right" vertical="center"/>
    </xf>
    <xf numFmtId="180" fontId="19" fillId="5" borderId="8" xfId="6" applyNumberFormat="1" applyFont="1" applyFill="1" applyBorder="1" applyAlignment="1">
      <alignment horizontal="right" vertical="center"/>
    </xf>
    <xf numFmtId="43" fontId="19" fillId="5" borderId="8" xfId="1" applyFont="1" applyFill="1" applyBorder="1" applyAlignment="1">
      <alignment horizontal="right" vertical="center"/>
    </xf>
    <xf numFmtId="9" fontId="19" fillId="5" borderId="8" xfId="2" applyFont="1" applyFill="1" applyBorder="1" applyAlignment="1">
      <alignment horizontal="right" vertical="center"/>
    </xf>
    <xf numFmtId="9" fontId="19" fillId="5" borderId="11" xfId="2" applyFont="1" applyFill="1" applyBorder="1" applyAlignment="1">
      <alignment horizontal="right" vertical="center"/>
    </xf>
    <xf numFmtId="180" fontId="20" fillId="0" borderId="8" xfId="6" applyNumberFormat="1" applyFont="1" applyBorder="1" applyAlignment="1">
      <alignment horizontal="right" vertical="center"/>
    </xf>
    <xf numFmtId="180" fontId="20" fillId="0" borderId="8" xfId="6" applyNumberFormat="1" applyFont="1" applyFill="1" applyBorder="1" applyAlignment="1">
      <alignment horizontal="right" vertical="center"/>
    </xf>
    <xf numFmtId="180" fontId="19" fillId="7" borderId="8" xfId="6" applyNumberFormat="1" applyFont="1" applyFill="1" applyBorder="1" applyAlignment="1">
      <alignment horizontal="right" vertical="center"/>
    </xf>
    <xf numFmtId="43" fontId="19" fillId="7" borderId="8" xfId="1" applyFont="1" applyFill="1" applyBorder="1" applyAlignment="1">
      <alignment horizontal="right" vertical="center"/>
    </xf>
    <xf numFmtId="9" fontId="19" fillId="7" borderId="8" xfId="2" applyFont="1" applyFill="1" applyBorder="1" applyAlignment="1">
      <alignment horizontal="right" vertical="center"/>
    </xf>
    <xf numFmtId="9" fontId="19" fillId="7" borderId="11" xfId="2" applyFont="1" applyFill="1" applyBorder="1" applyAlignment="1">
      <alignment horizontal="right" vertical="center"/>
    </xf>
    <xf numFmtId="180" fontId="2" fillId="5" borderId="8" xfId="0" applyNumberFormat="1" applyFont="1" applyFill="1" applyBorder="1" applyAlignment="1">
      <alignment horizontal="right" vertical="center"/>
    </xf>
    <xf numFmtId="43" fontId="2" fillId="5" borderId="8" xfId="1" applyFont="1" applyFill="1" applyBorder="1" applyAlignment="1">
      <alignment horizontal="right" vertical="center"/>
    </xf>
    <xf numFmtId="9" fontId="2" fillId="5" borderId="8" xfId="2" applyFont="1" applyFill="1" applyBorder="1" applyAlignment="1">
      <alignment horizontal="right" vertical="center"/>
    </xf>
    <xf numFmtId="9" fontId="2" fillId="5" borderId="11" xfId="2" applyFont="1" applyFill="1" applyBorder="1" applyAlignment="1">
      <alignment horizontal="right" vertical="center"/>
    </xf>
    <xf numFmtId="180" fontId="2" fillId="2" borderId="33" xfId="0" applyNumberFormat="1" applyFont="1" applyFill="1" applyBorder="1" applyAlignment="1">
      <alignment horizontal="right" vertical="center"/>
    </xf>
    <xf numFmtId="43" fontId="2" fillId="0" borderId="33" xfId="1" applyFont="1" applyBorder="1" applyAlignment="1">
      <alignment horizontal="right" vertical="center"/>
    </xf>
    <xf numFmtId="9" fontId="2" fillId="0" borderId="33" xfId="2" applyFont="1" applyBorder="1" applyAlignment="1">
      <alignment horizontal="right" vertical="center"/>
    </xf>
    <xf numFmtId="9" fontId="2" fillId="0" borderId="37" xfId="2" applyFont="1" applyBorder="1" applyAlignment="1">
      <alignment horizontal="right" vertical="center"/>
    </xf>
    <xf numFmtId="180" fontId="2" fillId="5" borderId="26" xfId="0" applyNumberFormat="1" applyFont="1" applyFill="1" applyBorder="1" applyAlignment="1">
      <alignment horizontal="right" vertical="center"/>
    </xf>
    <xf numFmtId="43" fontId="2" fillId="5" borderId="26" xfId="1" applyFont="1" applyFill="1" applyBorder="1" applyAlignment="1">
      <alignment horizontal="right" vertical="center"/>
    </xf>
    <xf numFmtId="9" fontId="2" fillId="5" borderId="26" xfId="2" applyFont="1" applyFill="1" applyBorder="1" applyAlignment="1">
      <alignment horizontal="right" vertical="center"/>
    </xf>
    <xf numFmtId="9" fontId="2" fillId="5" borderId="39" xfId="2" applyFont="1" applyFill="1" applyBorder="1" applyAlignment="1">
      <alignment horizontal="right" vertical="center"/>
    </xf>
    <xf numFmtId="0" fontId="19" fillId="5" borderId="46" xfId="0" applyFont="1" applyFill="1" applyBorder="1" applyAlignment="1">
      <alignment vertical="center" wrapText="1"/>
    </xf>
    <xf numFmtId="180" fontId="19" fillId="5" borderId="27" xfId="0" applyNumberFormat="1" applyFont="1" applyFill="1" applyBorder="1" applyAlignment="1">
      <alignment horizontal="right" vertical="center" wrapText="1"/>
    </xf>
    <xf numFmtId="44" fontId="19" fillId="5" borderId="27" xfId="0" applyNumberFormat="1" applyFont="1" applyFill="1" applyBorder="1" applyAlignment="1">
      <alignment horizontal="right" vertical="center" wrapText="1"/>
    </xf>
    <xf numFmtId="9" fontId="19" fillId="5" borderId="27" xfId="2" applyFont="1" applyFill="1" applyBorder="1" applyAlignment="1">
      <alignment horizontal="right" vertical="center" wrapText="1"/>
    </xf>
    <xf numFmtId="43" fontId="19" fillId="5" borderId="27" xfId="1" applyFont="1" applyFill="1" applyBorder="1" applyAlignment="1">
      <alignment horizontal="right" vertical="center" wrapText="1"/>
    </xf>
    <xf numFmtId="9" fontId="19" fillId="5" borderId="28" xfId="2" applyFont="1" applyFill="1" applyBorder="1" applyAlignment="1">
      <alignment horizontal="right" vertical="center" wrapText="1"/>
    </xf>
    <xf numFmtId="3" fontId="19" fillId="5" borderId="26" xfId="0" applyNumberFormat="1" applyFont="1" applyFill="1" applyBorder="1" applyAlignment="1">
      <alignment horizontal="center" vertical="center" wrapText="1"/>
    </xf>
    <xf numFmtId="3" fontId="19" fillId="11" borderId="26" xfId="0" applyNumberFormat="1" applyFont="1" applyFill="1" applyBorder="1" applyAlignment="1">
      <alignment horizontal="center" vertical="center" wrapText="1"/>
    </xf>
    <xf numFmtId="3" fontId="19" fillId="4" borderId="26" xfId="0" applyNumberFormat="1" applyFont="1" applyFill="1" applyBorder="1" applyAlignment="1">
      <alignment horizontal="center" vertical="center" wrapText="1"/>
    </xf>
    <xf numFmtId="10" fontId="19" fillId="4" borderId="26" xfId="2" applyNumberFormat="1" applyFont="1" applyFill="1" applyBorder="1" applyAlignment="1">
      <alignment horizontal="center" vertical="center" wrapText="1"/>
    </xf>
    <xf numFmtId="3" fontId="19" fillId="12" borderId="26" xfId="0" applyNumberFormat="1" applyFont="1" applyFill="1" applyBorder="1" applyAlignment="1">
      <alignment horizontal="center" vertical="center" wrapText="1"/>
    </xf>
    <xf numFmtId="10" fontId="19" fillId="12" borderId="26" xfId="2" applyNumberFormat="1" applyFont="1" applyFill="1" applyBorder="1" applyAlignment="1">
      <alignment horizontal="center" vertical="center" wrapText="1"/>
    </xf>
    <xf numFmtId="3" fontId="19" fillId="3" borderId="26" xfId="0" applyNumberFormat="1" applyFont="1" applyFill="1" applyBorder="1" applyAlignment="1">
      <alignment horizontal="center" vertical="center" wrapText="1"/>
    </xf>
    <xf numFmtId="10" fontId="19" fillId="3" borderId="39" xfId="2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vertical="center"/>
    </xf>
    <xf numFmtId="43" fontId="23" fillId="13" borderId="8" xfId="1" applyFont="1" applyFill="1" applyBorder="1" applyAlignment="1">
      <alignment horizontal="right" vertical="center"/>
    </xf>
    <xf numFmtId="43" fontId="23" fillId="13" borderId="11" xfId="1" applyFont="1" applyFill="1" applyBorder="1" applyAlignment="1">
      <alignment horizontal="right" vertical="center"/>
    </xf>
    <xf numFmtId="43" fontId="23" fillId="6" borderId="8" xfId="1" applyFont="1" applyFill="1" applyBorder="1" applyAlignment="1">
      <alignment horizontal="right" vertical="center"/>
    </xf>
    <xf numFmtId="43" fontId="23" fillId="6" borderId="11" xfId="1" applyFont="1" applyFill="1" applyBorder="1" applyAlignment="1">
      <alignment horizontal="right" vertical="center"/>
    </xf>
    <xf numFmtId="43" fontId="23" fillId="5" borderId="8" xfId="1" applyFont="1" applyFill="1" applyBorder="1" applyAlignment="1">
      <alignment horizontal="right" vertical="center"/>
    </xf>
    <xf numFmtId="43" fontId="23" fillId="5" borderId="11" xfId="1" applyFont="1" applyFill="1" applyBorder="1" applyAlignment="1">
      <alignment horizontal="right" vertical="center"/>
    </xf>
    <xf numFmtId="43" fontId="23" fillId="7" borderId="8" xfId="1" applyFont="1" applyFill="1" applyBorder="1" applyAlignment="1">
      <alignment horizontal="right" vertical="center"/>
    </xf>
    <xf numFmtId="43" fontId="23" fillId="7" borderId="11" xfId="1" applyFont="1" applyFill="1" applyBorder="1" applyAlignment="1">
      <alignment horizontal="right" vertical="center"/>
    </xf>
    <xf numFmtId="43" fontId="22" fillId="5" borderId="8" xfId="1" applyFont="1" applyFill="1" applyBorder="1" applyAlignment="1">
      <alignment horizontal="right" vertical="center"/>
    </xf>
    <xf numFmtId="43" fontId="22" fillId="5" borderId="11" xfId="1" applyFont="1" applyFill="1" applyBorder="1" applyAlignment="1">
      <alignment horizontal="right" vertical="center"/>
    </xf>
    <xf numFmtId="0" fontId="23" fillId="2" borderId="36" xfId="0" applyFont="1" applyFill="1" applyBorder="1" applyAlignment="1">
      <alignment horizontal="left" vertical="center" wrapText="1"/>
    </xf>
    <xf numFmtId="43" fontId="2" fillId="0" borderId="37" xfId="1" applyFont="1" applyBorder="1" applyAlignment="1">
      <alignment horizontal="right" vertical="center"/>
    </xf>
    <xf numFmtId="0" fontId="23" fillId="5" borderId="45" xfId="0" applyFont="1" applyFill="1" applyBorder="1" applyAlignment="1">
      <alignment horizontal="left" vertical="center" wrapText="1"/>
    </xf>
    <xf numFmtId="43" fontId="22" fillId="5" borderId="26" xfId="1" applyFont="1" applyFill="1" applyBorder="1" applyAlignment="1">
      <alignment horizontal="right" vertical="center"/>
    </xf>
    <xf numFmtId="43" fontId="22" fillId="5" borderId="39" xfId="1" applyFont="1" applyFill="1" applyBorder="1" applyAlignment="1">
      <alignment horizontal="right" vertical="center"/>
    </xf>
    <xf numFmtId="0" fontId="21" fillId="0" borderId="0" xfId="3" applyFont="1" applyAlignment="1">
      <alignment vertical="center" wrapText="1"/>
    </xf>
    <xf numFmtId="0" fontId="22" fillId="0" borderId="0" xfId="3" applyFont="1" applyAlignment="1">
      <alignment horizontal="left" vertical="center"/>
    </xf>
    <xf numFmtId="0" fontId="21" fillId="2" borderId="0" xfId="3" applyFont="1" applyFill="1" applyAlignment="1">
      <alignment vertical="center" wrapText="1"/>
    </xf>
    <xf numFmtId="14" fontId="22" fillId="0" borderId="0" xfId="3" applyNumberFormat="1" applyFont="1" applyAlignment="1">
      <alignment horizontal="left" vertical="center"/>
    </xf>
    <xf numFmtId="0" fontId="27" fillId="0" borderId="0" xfId="3" applyFont="1" applyAlignment="1">
      <alignment vertical="center" wrapText="1"/>
    </xf>
    <xf numFmtId="0" fontId="21" fillId="5" borderId="8" xfId="3" applyFont="1" applyFill="1" applyBorder="1" applyAlignment="1">
      <alignment horizontal="center" vertical="center" wrapText="1"/>
    </xf>
    <xf numFmtId="0" fontId="21" fillId="5" borderId="10" xfId="3" applyFont="1" applyFill="1" applyBorder="1" applyAlignment="1">
      <alignment horizontal="center" vertical="center" wrapText="1"/>
    </xf>
    <xf numFmtId="0" fontId="21" fillId="5" borderId="5" xfId="3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43" fontId="19" fillId="6" borderId="11" xfId="1" applyFont="1" applyFill="1" applyBorder="1" applyAlignment="1">
      <alignment horizontal="right" vertical="center"/>
    </xf>
    <xf numFmtId="43" fontId="19" fillId="5" borderId="11" xfId="1" applyFont="1" applyFill="1" applyBorder="1" applyAlignment="1">
      <alignment horizontal="right" vertical="center"/>
    </xf>
    <xf numFmtId="43" fontId="19" fillId="7" borderId="11" xfId="1" applyFont="1" applyFill="1" applyBorder="1" applyAlignment="1">
      <alignment horizontal="right" vertical="center"/>
    </xf>
    <xf numFmtId="0" fontId="26" fillId="0" borderId="36" xfId="3" applyFont="1" applyBorder="1" applyAlignment="1">
      <alignment horizontal="left" vertical="center" wrapText="1"/>
    </xf>
    <xf numFmtId="43" fontId="0" fillId="0" borderId="33" xfId="1" applyFont="1" applyBorder="1" applyAlignment="1">
      <alignment horizontal="right" vertical="center"/>
    </xf>
    <xf numFmtId="43" fontId="0" fillId="0" borderId="37" xfId="1" applyFont="1" applyBorder="1" applyAlignment="1">
      <alignment horizontal="right" vertical="center"/>
    </xf>
    <xf numFmtId="43" fontId="2" fillId="5" borderId="39" xfId="1" applyFont="1" applyFill="1" applyBorder="1" applyAlignment="1">
      <alignment horizontal="right" vertical="center"/>
    </xf>
    <xf numFmtId="0" fontId="19" fillId="13" borderId="46" xfId="0" applyFont="1" applyFill="1" applyBorder="1" applyAlignment="1">
      <alignment horizontal="left" vertical="center" wrapText="1"/>
    </xf>
    <xf numFmtId="43" fontId="19" fillId="13" borderId="27" xfId="1" applyFont="1" applyFill="1" applyBorder="1" applyAlignment="1">
      <alignment horizontal="right" vertical="center"/>
    </xf>
    <xf numFmtId="43" fontId="19" fillId="13" borderId="28" xfId="1" applyFont="1" applyFill="1" applyBorder="1" applyAlignment="1">
      <alignment horizontal="right" vertical="center"/>
    </xf>
    <xf numFmtId="10" fontId="15" fillId="5" borderId="5" xfId="2" applyNumberFormat="1" applyFont="1" applyFill="1" applyBorder="1" applyAlignment="1">
      <alignment horizontal="center" vertical="center" wrapText="1"/>
    </xf>
    <xf numFmtId="188" fontId="15" fillId="5" borderId="5" xfId="1" applyNumberFormat="1" applyFont="1" applyFill="1" applyBorder="1" applyAlignment="1">
      <alignment horizontal="center" vertical="center" wrapText="1"/>
    </xf>
    <xf numFmtId="0" fontId="15" fillId="2" borderId="24" xfId="3" applyFont="1" applyFill="1" applyBorder="1" applyAlignment="1">
      <alignment vertical="center" wrapText="1"/>
    </xf>
    <xf numFmtId="0" fontId="26" fillId="5" borderId="45" xfId="3" applyFont="1" applyFill="1" applyBorder="1" applyAlignment="1">
      <alignment horizontal="right" vertical="center" wrapText="1"/>
    </xf>
    <xf numFmtId="0" fontId="26" fillId="5" borderId="26" xfId="3" applyFont="1" applyFill="1" applyBorder="1" applyAlignment="1">
      <alignment horizontal="right" vertical="center" wrapText="1"/>
    </xf>
    <xf numFmtId="0" fontId="26" fillId="5" borderId="39" xfId="3" applyFont="1" applyFill="1" applyBorder="1" applyAlignment="1">
      <alignment horizontal="right" vertical="center" wrapText="1"/>
    </xf>
    <xf numFmtId="9" fontId="0" fillId="0" borderId="8" xfId="2" applyFont="1" applyBorder="1" applyAlignment="1">
      <alignment horizontal="center" vertical="center"/>
    </xf>
    <xf numFmtId="9" fontId="19" fillId="6" borderId="8" xfId="2" applyFont="1" applyFill="1" applyBorder="1" applyAlignment="1">
      <alignment horizontal="center" vertical="center"/>
    </xf>
    <xf numFmtId="9" fontId="19" fillId="5" borderId="8" xfId="2" applyFont="1" applyFill="1" applyBorder="1" applyAlignment="1">
      <alignment horizontal="center" vertical="center"/>
    </xf>
    <xf numFmtId="9" fontId="19" fillId="7" borderId="8" xfId="2" applyFont="1" applyFill="1" applyBorder="1" applyAlignment="1">
      <alignment horizontal="center" vertical="center"/>
    </xf>
    <xf numFmtId="177" fontId="19" fillId="6" borderId="8" xfId="1" applyNumberFormat="1" applyFont="1" applyFill="1" applyBorder="1" applyAlignment="1">
      <alignment horizontal="right" vertical="center"/>
    </xf>
    <xf numFmtId="177" fontId="19" fillId="5" borderId="8" xfId="1" applyNumberFormat="1" applyFont="1" applyFill="1" applyBorder="1" applyAlignment="1">
      <alignment horizontal="right" vertical="center"/>
    </xf>
    <xf numFmtId="177" fontId="20" fillId="0" borderId="8" xfId="1" applyNumberFormat="1" applyFont="1" applyBorder="1" applyAlignment="1">
      <alignment horizontal="right" vertical="center"/>
    </xf>
    <xf numFmtId="177" fontId="19" fillId="7" borderId="8" xfId="1" applyNumberFormat="1" applyFont="1" applyFill="1" applyBorder="1" applyAlignment="1">
      <alignment horizontal="right" vertical="center"/>
    </xf>
    <xf numFmtId="177" fontId="20" fillId="0" borderId="33" xfId="1" applyNumberFormat="1" applyFont="1" applyBorder="1" applyAlignment="1">
      <alignment horizontal="right" vertical="center"/>
    </xf>
    <xf numFmtId="9" fontId="0" fillId="0" borderId="33" xfId="2" applyFont="1" applyBorder="1" applyAlignment="1">
      <alignment horizontal="center" vertical="center"/>
    </xf>
    <xf numFmtId="177" fontId="2" fillId="5" borderId="26" xfId="1" applyNumberFormat="1" applyFont="1" applyFill="1" applyBorder="1" applyAlignment="1">
      <alignment horizontal="right" vertical="center"/>
    </xf>
    <xf numFmtId="9" fontId="2" fillId="5" borderId="26" xfId="2" applyFont="1" applyFill="1" applyBorder="1" applyAlignment="1">
      <alignment horizontal="center" vertical="center"/>
    </xf>
    <xf numFmtId="9" fontId="2" fillId="5" borderId="39" xfId="2" applyFont="1" applyFill="1" applyBorder="1" applyAlignment="1">
      <alignment horizontal="center" vertical="center"/>
    </xf>
    <xf numFmtId="9" fontId="19" fillId="6" borderId="11" xfId="2" applyFont="1" applyFill="1" applyBorder="1" applyAlignment="1">
      <alignment horizontal="center" vertical="center"/>
    </xf>
    <xf numFmtId="9" fontId="19" fillId="5" borderId="11" xfId="2" applyFont="1" applyFill="1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9" fontId="19" fillId="7" borderId="11" xfId="2" applyFont="1" applyFill="1" applyBorder="1" applyAlignment="1">
      <alignment horizontal="center" vertical="center"/>
    </xf>
    <xf numFmtId="9" fontId="0" fillId="0" borderId="37" xfId="2" applyFont="1" applyBorder="1" applyAlignment="1">
      <alignment horizontal="center" vertical="center"/>
    </xf>
    <xf numFmtId="177" fontId="19" fillId="13" borderId="27" xfId="1" applyNumberFormat="1" applyFont="1" applyFill="1" applyBorder="1" applyAlignment="1">
      <alignment horizontal="right" vertical="center"/>
    </xf>
    <xf numFmtId="9" fontId="19" fillId="13" borderId="27" xfId="2" applyFont="1" applyFill="1" applyBorder="1" applyAlignment="1">
      <alignment horizontal="center" vertical="center"/>
    </xf>
    <xf numFmtId="9" fontId="19" fillId="13" borderId="28" xfId="2" applyFont="1" applyFill="1" applyBorder="1" applyAlignment="1">
      <alignment horizontal="center" vertical="center"/>
    </xf>
    <xf numFmtId="3" fontId="15" fillId="5" borderId="5" xfId="3" applyNumberFormat="1" applyFont="1" applyFill="1" applyBorder="1" applyAlignment="1">
      <alignment horizontal="center" vertical="center" wrapText="1"/>
    </xf>
    <xf numFmtId="10" fontId="15" fillId="5" borderId="6" xfId="2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31" fillId="14" borderId="8" xfId="0" applyFont="1" applyFill="1" applyBorder="1" applyAlignment="1">
      <alignment horizontal="center" vertical="center"/>
    </xf>
    <xf numFmtId="0" fontId="31" fillId="14" borderId="8" xfId="0" applyFont="1" applyFill="1" applyBorder="1" applyAlignment="1">
      <alignment horizontal="center" vertical="center" wrapText="1"/>
    </xf>
    <xf numFmtId="9" fontId="31" fillId="14" borderId="8" xfId="2" applyFont="1" applyFill="1" applyBorder="1" applyAlignment="1">
      <alignment horizontal="center" vertical="center" wrapText="1"/>
    </xf>
    <xf numFmtId="9" fontId="9" fillId="2" borderId="8" xfId="2" applyFont="1" applyFill="1" applyBorder="1" applyAlignment="1">
      <alignment horizontal="center" vertical="center"/>
    </xf>
    <xf numFmtId="9" fontId="31" fillId="14" borderId="8" xfId="2" applyFont="1" applyFill="1" applyBorder="1" applyAlignment="1">
      <alignment horizontal="center" vertical="center"/>
    </xf>
    <xf numFmtId="0" fontId="9" fillId="8" borderId="8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8" xfId="0" applyFont="1" applyFill="1" applyBorder="1" applyAlignment="1">
      <alignment vertical="center"/>
    </xf>
    <xf numFmtId="180" fontId="9" fillId="2" borderId="8" xfId="26" applyNumberFormat="1" applyFont="1" applyFill="1" applyBorder="1" applyAlignment="1">
      <alignment vertical="center"/>
    </xf>
    <xf numFmtId="1" fontId="9" fillId="2" borderId="8" xfId="1" applyNumberFormat="1" applyFont="1" applyFill="1" applyBorder="1" applyAlignment="1">
      <alignment horizontal="center" vertical="center"/>
    </xf>
    <xf numFmtId="180" fontId="31" fillId="14" borderId="8" xfId="26" applyNumberFormat="1" applyFont="1" applyFill="1" applyBorder="1" applyAlignment="1">
      <alignment vertical="center"/>
    </xf>
    <xf numFmtId="1" fontId="31" fillId="14" borderId="8" xfId="1" applyNumberFormat="1" applyFont="1" applyFill="1" applyBorder="1" applyAlignment="1">
      <alignment horizontal="center" vertical="center"/>
    </xf>
    <xf numFmtId="9" fontId="9" fillId="2" borderId="0" xfId="2" applyFont="1" applyFill="1" applyAlignment="1">
      <alignment horizontal="center" vertical="center"/>
    </xf>
    <xf numFmtId="180" fontId="9" fillId="2" borderId="0" xfId="0" applyNumberFormat="1" applyFont="1" applyFill="1" applyAlignment="1">
      <alignment vertical="center"/>
    </xf>
    <xf numFmtId="10" fontId="31" fillId="14" borderId="8" xfId="2" applyNumberFormat="1" applyFont="1" applyFill="1" applyBorder="1" applyAlignment="1">
      <alignment horizontal="center" vertical="center"/>
    </xf>
    <xf numFmtId="0" fontId="29" fillId="5" borderId="46" xfId="0" applyFont="1" applyFill="1" applyBorder="1" applyAlignment="1">
      <alignment vertical="center" wrapText="1"/>
    </xf>
    <xf numFmtId="177" fontId="29" fillId="5" borderId="27" xfId="1" applyNumberFormat="1" applyFont="1" applyFill="1" applyBorder="1" applyAlignment="1">
      <alignment horizontal="center" vertical="center" wrapText="1"/>
    </xf>
    <xf numFmtId="10" fontId="29" fillId="5" borderId="27" xfId="2" applyNumberFormat="1" applyFont="1" applyFill="1" applyBorder="1" applyAlignment="1">
      <alignment horizontal="center" vertical="center" wrapText="1"/>
    </xf>
    <xf numFmtId="0" fontId="30" fillId="9" borderId="7" xfId="0" applyFont="1" applyFill="1" applyBorder="1" applyAlignment="1">
      <alignment vertical="center" wrapText="1"/>
    </xf>
    <xf numFmtId="177" fontId="30" fillId="2" borderId="8" xfId="1" applyNumberFormat="1" applyFont="1" applyFill="1" applyBorder="1" applyAlignment="1">
      <alignment horizontal="center" vertical="center" wrapText="1"/>
    </xf>
    <xf numFmtId="10" fontId="29" fillId="2" borderId="8" xfId="2" applyNumberFormat="1" applyFont="1" applyFill="1" applyBorder="1" applyAlignment="1">
      <alignment horizontal="center" vertical="center" wrapText="1"/>
    </xf>
    <xf numFmtId="0" fontId="29" fillId="10" borderId="7" xfId="0" applyFont="1" applyFill="1" applyBorder="1" applyAlignment="1">
      <alignment vertical="center" wrapText="1"/>
    </xf>
    <xf numFmtId="177" fontId="29" fillId="5" borderId="8" xfId="1" applyNumberFormat="1" applyFont="1" applyFill="1" applyBorder="1" applyAlignment="1">
      <alignment horizontal="center" vertical="center" wrapText="1"/>
    </xf>
    <xf numFmtId="10" fontId="29" fillId="5" borderId="8" xfId="2" applyNumberFormat="1" applyFont="1" applyFill="1" applyBorder="1" applyAlignment="1">
      <alignment horizontal="center" vertical="center" wrapText="1"/>
    </xf>
    <xf numFmtId="0" fontId="30" fillId="10" borderId="7" xfId="0" applyFont="1" applyFill="1" applyBorder="1" applyAlignment="1">
      <alignment vertical="center" wrapText="1"/>
    </xf>
    <xf numFmtId="0" fontId="30" fillId="9" borderId="36" xfId="0" applyFont="1" applyFill="1" applyBorder="1" applyAlignment="1">
      <alignment vertical="center" wrapText="1"/>
    </xf>
    <xf numFmtId="177" fontId="30" fillId="2" borderId="33" xfId="1" applyNumberFormat="1" applyFont="1" applyFill="1" applyBorder="1" applyAlignment="1">
      <alignment horizontal="center" vertical="center" wrapText="1"/>
    </xf>
    <xf numFmtId="10" fontId="29" fillId="2" borderId="33" xfId="2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7" fillId="5" borderId="9" xfId="3" applyFont="1" applyFill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1" fillId="5" borderId="1" xfId="3" applyFont="1" applyFill="1" applyBorder="1" applyAlignment="1">
      <alignment horizontal="center" vertical="center" wrapText="1"/>
    </xf>
    <xf numFmtId="0" fontId="21" fillId="5" borderId="7" xfId="3" applyFont="1" applyFill="1" applyBorder="1" applyAlignment="1">
      <alignment horizontal="center" vertical="center" wrapText="1"/>
    </xf>
    <xf numFmtId="0" fontId="21" fillId="5" borderId="4" xfId="3" applyFont="1" applyFill="1" applyBorder="1" applyAlignment="1">
      <alignment horizontal="center" vertical="center" wrapText="1"/>
    </xf>
    <xf numFmtId="0" fontId="23" fillId="5" borderId="40" xfId="3" applyFont="1" applyFill="1" applyBorder="1" applyAlignment="1">
      <alignment horizontal="center" vertical="center" wrapText="1"/>
    </xf>
    <xf numFmtId="0" fontId="23" fillId="5" borderId="30" xfId="3" applyFont="1" applyFill="1" applyBorder="1" applyAlignment="1">
      <alignment horizontal="center" vertical="center" wrapText="1"/>
    </xf>
    <xf numFmtId="0" fontId="23" fillId="5" borderId="31" xfId="3" applyFont="1" applyFill="1" applyBorder="1" applyAlignment="1">
      <alignment horizontal="center" vertical="center" wrapText="1"/>
    </xf>
    <xf numFmtId="0" fontId="21" fillId="5" borderId="15" xfId="3" applyFont="1" applyFill="1" applyBorder="1" applyAlignment="1">
      <alignment horizontal="center" vertical="center" wrapText="1"/>
    </xf>
    <xf numFmtId="0" fontId="21" fillId="5" borderId="17" xfId="3" applyFont="1" applyFill="1" applyBorder="1" applyAlignment="1">
      <alignment horizontal="center" vertical="center" wrapText="1"/>
    </xf>
    <xf numFmtId="0" fontId="21" fillId="5" borderId="20" xfId="3" applyFont="1" applyFill="1" applyBorder="1" applyAlignment="1">
      <alignment horizontal="center" vertical="center" wrapText="1"/>
    </xf>
    <xf numFmtId="0" fontId="21" fillId="5" borderId="41" xfId="3" applyFont="1" applyFill="1" applyBorder="1" applyAlignment="1">
      <alignment horizontal="center" vertical="center" wrapText="1"/>
    </xf>
    <xf numFmtId="0" fontId="21" fillId="5" borderId="34" xfId="3" applyFont="1" applyFill="1" applyBorder="1" applyAlignment="1">
      <alignment horizontal="center" vertical="center" wrapText="1"/>
    </xf>
    <xf numFmtId="0" fontId="21" fillId="5" borderId="33" xfId="3" applyFont="1" applyFill="1" applyBorder="1" applyAlignment="1">
      <alignment horizontal="center" vertical="center" wrapText="1"/>
    </xf>
    <xf numFmtId="0" fontId="21" fillId="5" borderId="10" xfId="3" applyFont="1" applyFill="1" applyBorder="1" applyAlignment="1">
      <alignment horizontal="center" vertical="center" wrapText="1"/>
    </xf>
    <xf numFmtId="0" fontId="15" fillId="0" borderId="19" xfId="3" applyFont="1" applyBorder="1" applyAlignment="1">
      <alignment horizontal="center" vertical="center" wrapText="1"/>
    </xf>
    <xf numFmtId="188" fontId="15" fillId="5" borderId="8" xfId="1" applyNumberFormat="1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1" xfId="3" applyFont="1" applyFill="1" applyBorder="1" applyAlignment="1">
      <alignment horizontal="center" vertical="center" wrapText="1"/>
    </xf>
    <xf numFmtId="0" fontId="15" fillId="5" borderId="7" xfId="3" applyFont="1" applyFill="1" applyBorder="1" applyAlignment="1">
      <alignment horizontal="center" vertical="center" wrapText="1"/>
    </xf>
    <xf numFmtId="0" fontId="15" fillId="5" borderId="4" xfId="3" applyFont="1" applyFill="1" applyBorder="1" applyAlignment="1">
      <alignment horizontal="center" vertical="center" wrapText="1"/>
    </xf>
    <xf numFmtId="0" fontId="15" fillId="5" borderId="2" xfId="3" applyFont="1" applyFill="1" applyBorder="1" applyAlignment="1">
      <alignment horizontal="center" vertical="center" wrapText="1"/>
    </xf>
    <xf numFmtId="188" fontId="15" fillId="5" borderId="2" xfId="1" applyNumberFormat="1" applyFont="1" applyFill="1" applyBorder="1" applyAlignment="1">
      <alignment horizontal="center" vertical="center" wrapText="1"/>
    </xf>
    <xf numFmtId="188" fontId="15" fillId="5" borderId="3" xfId="1" applyNumberFormat="1" applyFont="1" applyFill="1" applyBorder="1" applyAlignment="1">
      <alignment horizontal="center" vertical="center" wrapText="1"/>
    </xf>
    <xf numFmtId="188" fontId="15" fillId="5" borderId="11" xfId="1" applyNumberFormat="1" applyFont="1" applyFill="1" applyBorder="1" applyAlignment="1">
      <alignment horizontal="center" vertical="center" wrapText="1"/>
    </xf>
    <xf numFmtId="188" fontId="15" fillId="5" borderId="6" xfId="1" applyNumberFormat="1" applyFont="1" applyFill="1" applyBorder="1" applyAlignment="1">
      <alignment horizontal="center" vertical="center" wrapText="1"/>
    </xf>
    <xf numFmtId="0" fontId="15" fillId="5" borderId="13" xfId="3" applyFont="1" applyFill="1" applyBorder="1" applyAlignment="1">
      <alignment horizontal="center" vertical="center" wrapText="1"/>
    </xf>
    <xf numFmtId="0" fontId="15" fillId="5" borderId="16" xfId="3" applyFont="1" applyFill="1" applyBorder="1" applyAlignment="1">
      <alignment horizontal="center" vertical="center" wrapText="1"/>
    </xf>
    <xf numFmtId="0" fontId="15" fillId="5" borderId="18" xfId="3" applyFont="1" applyFill="1" applyBorder="1" applyAlignment="1">
      <alignment horizontal="center" vertical="center" wrapText="1"/>
    </xf>
    <xf numFmtId="0" fontId="15" fillId="5" borderId="3" xfId="3" applyFont="1" applyFill="1" applyBorder="1" applyAlignment="1">
      <alignment horizontal="center" vertical="center" wrapText="1"/>
    </xf>
    <xf numFmtId="0" fontId="15" fillId="5" borderId="11" xfId="3" applyFont="1" applyFill="1" applyBorder="1" applyAlignment="1">
      <alignment horizontal="center" vertical="center" wrapText="1"/>
    </xf>
    <xf numFmtId="0" fontId="15" fillId="5" borderId="6" xfId="3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3" fontId="15" fillId="5" borderId="35" xfId="3" applyNumberFormat="1" applyFont="1" applyFill="1" applyBorder="1" applyAlignment="1">
      <alignment horizontal="center" vertical="center" wrapText="1"/>
    </xf>
    <xf numFmtId="3" fontId="15" fillId="5" borderId="14" xfId="3" applyNumberFormat="1" applyFont="1" applyFill="1" applyBorder="1" applyAlignment="1">
      <alignment horizontal="center" vertical="center" wrapText="1"/>
    </xf>
    <xf numFmtId="3" fontId="15" fillId="5" borderId="15" xfId="3" applyNumberFormat="1" applyFont="1" applyFill="1" applyBorder="1" applyAlignment="1">
      <alignment horizontal="center" vertical="center" wrapText="1"/>
    </xf>
    <xf numFmtId="3" fontId="15" fillId="5" borderId="42" xfId="3" applyNumberFormat="1" applyFont="1" applyFill="1" applyBorder="1" applyAlignment="1">
      <alignment horizontal="center" vertical="center" wrapText="1"/>
    </xf>
    <xf numFmtId="3" fontId="15" fillId="5" borderId="0" xfId="3" applyNumberFormat="1" applyFont="1" applyFill="1" applyAlignment="1">
      <alignment horizontal="center" vertical="center" wrapText="1"/>
    </xf>
    <xf numFmtId="3" fontId="15" fillId="5" borderId="17" xfId="3" applyNumberFormat="1" applyFont="1" applyFill="1" applyBorder="1" applyAlignment="1">
      <alignment horizontal="center" vertical="center" wrapText="1"/>
    </xf>
    <xf numFmtId="3" fontId="15" fillId="5" borderId="43" xfId="3" applyNumberFormat="1" applyFont="1" applyFill="1" applyBorder="1" applyAlignment="1">
      <alignment horizontal="center" vertical="center" wrapText="1"/>
    </xf>
    <xf numFmtId="3" fontId="15" fillId="5" borderId="44" xfId="3" applyNumberFormat="1" applyFont="1" applyFill="1" applyBorder="1" applyAlignment="1">
      <alignment horizontal="center" vertical="center" wrapText="1"/>
    </xf>
    <xf numFmtId="3" fontId="15" fillId="5" borderId="32" xfId="3" applyNumberFormat="1" applyFont="1" applyFill="1" applyBorder="1" applyAlignment="1">
      <alignment horizontal="center" vertical="center" wrapText="1"/>
    </xf>
    <xf numFmtId="3" fontId="15" fillId="5" borderId="40" xfId="3" applyNumberFormat="1" applyFont="1" applyFill="1" applyBorder="1" applyAlignment="1">
      <alignment horizontal="center" vertical="center" wrapText="1"/>
    </xf>
    <xf numFmtId="3" fontId="15" fillId="5" borderId="30" xfId="3" applyNumberFormat="1" applyFont="1" applyFill="1" applyBorder="1" applyAlignment="1">
      <alignment horizontal="center" vertical="center" wrapText="1"/>
    </xf>
    <xf numFmtId="3" fontId="15" fillId="5" borderId="31" xfId="3" applyNumberFormat="1" applyFont="1" applyFill="1" applyBorder="1" applyAlignment="1">
      <alignment horizontal="center" vertical="center" wrapText="1"/>
    </xf>
    <xf numFmtId="3" fontId="15" fillId="5" borderId="41" xfId="3" applyNumberFormat="1" applyFont="1" applyFill="1" applyBorder="1" applyAlignment="1">
      <alignment horizontal="center" vertical="center" wrapText="1"/>
    </xf>
    <xf numFmtId="3" fontId="15" fillId="5" borderId="25" xfId="3" applyNumberFormat="1" applyFont="1" applyFill="1" applyBorder="1" applyAlignment="1">
      <alignment horizontal="center" vertical="center" wrapText="1"/>
    </xf>
    <xf numFmtId="3" fontId="15" fillId="5" borderId="34" xfId="3" applyNumberFormat="1" applyFont="1" applyFill="1" applyBorder="1" applyAlignment="1">
      <alignment horizontal="center" vertical="center" wrapText="1"/>
    </xf>
    <xf numFmtId="177" fontId="15" fillId="5" borderId="2" xfId="1" applyNumberFormat="1" applyFont="1" applyFill="1" applyBorder="1" applyAlignment="1">
      <alignment horizontal="center" vertical="center" wrapText="1"/>
    </xf>
    <xf numFmtId="177" fontId="15" fillId="5" borderId="8" xfId="1" applyNumberFormat="1" applyFont="1" applyFill="1" applyBorder="1" applyAlignment="1">
      <alignment horizontal="center" vertical="center" wrapText="1"/>
    </xf>
    <xf numFmtId="177" fontId="15" fillId="5" borderId="5" xfId="1" applyNumberFormat="1" applyFont="1" applyFill="1" applyBorder="1" applyAlignment="1">
      <alignment horizontal="center" vertical="center" wrapText="1"/>
    </xf>
    <xf numFmtId="3" fontId="15" fillId="5" borderId="8" xfId="3" applyNumberFormat="1" applyFont="1" applyFill="1" applyBorder="1" applyAlignment="1">
      <alignment horizontal="center" vertical="center" wrapText="1"/>
    </xf>
    <xf numFmtId="3" fontId="15" fillId="5" borderId="8" xfId="3" applyNumberFormat="1" applyFont="1" applyFill="1" applyBorder="1" applyAlignment="1">
      <alignment horizontal="center" vertical="center"/>
    </xf>
    <xf numFmtId="0" fontId="15" fillId="5" borderId="8" xfId="3" applyFont="1" applyFill="1" applyBorder="1" applyAlignment="1">
      <alignment horizontal="center" vertical="center"/>
    </xf>
    <xf numFmtId="0" fontId="31" fillId="8" borderId="8" xfId="0" applyFont="1" applyFill="1" applyBorder="1" applyAlignment="1">
      <alignment horizontal="center" vertical="center"/>
    </xf>
  </cellXfs>
  <cellStyles count="58">
    <cellStyle name="Millares" xfId="1" builtinId="3"/>
    <cellStyle name="Millares [0] 2" xfId="31" xr:uid="{00000000-0005-0000-0000-000007000000}"/>
    <cellStyle name="Millares [0] 2 2" xfId="56" xr:uid="{A6AE9410-528E-4977-8147-BCEA972C1FA4}"/>
    <cellStyle name="Millares [0] 3" xfId="36" xr:uid="{4374421C-D51C-4B42-8CD1-C244CCB32573}"/>
    <cellStyle name="Millares [0] 4" xfId="47" xr:uid="{A790A1C1-B833-435F-80CD-D319A0C7A4C6}"/>
    <cellStyle name="Millares 10" xfId="24" xr:uid="{00000000-0005-0000-0000-000008000000}"/>
    <cellStyle name="Millares 2" xfId="6" xr:uid="{00000000-0005-0000-0000-000009000000}"/>
    <cellStyle name="Millares 2 2" xfId="4" xr:uid="{00000000-0005-0000-0000-00000A000000}"/>
    <cellStyle name="Millares 2 3" xfId="16" xr:uid="{00000000-0005-0000-0000-00000B000000}"/>
    <cellStyle name="Millares 2 4" xfId="18" xr:uid="{00000000-0005-0000-0000-00000C000000}"/>
    <cellStyle name="Millares 2 4 2" xfId="51" xr:uid="{8BB9C9FC-2348-4C71-8259-977EFDD57968}"/>
    <cellStyle name="Millares 2 5" xfId="28" xr:uid="{00000000-0005-0000-0000-00000D000000}"/>
    <cellStyle name="Millares 2 5 2" xfId="55" xr:uid="{B23D6FD5-7DFF-4424-9B4B-27CD3A254C44}"/>
    <cellStyle name="Millares 3" xfId="40" xr:uid="{3840B9D3-5367-4EC7-BAB8-F625E18351A6}"/>
    <cellStyle name="Millares 4" xfId="44" xr:uid="{B7D4E01B-C546-48ED-B218-C653E541C972}"/>
    <cellStyle name="Millares 44" xfId="20" xr:uid="{00000000-0005-0000-0000-00000E000000}"/>
    <cellStyle name="Millares 5" xfId="53" xr:uid="{6CA69040-D52A-4B18-AE22-478CA7F5A571}"/>
    <cellStyle name="Millares 8" xfId="33" xr:uid="{00000000-0005-0000-0000-00000F000000}"/>
    <cellStyle name="Millares 8 2" xfId="57" xr:uid="{A4FD20D6-6F27-4C3F-A19A-C90F7A736D15}"/>
    <cellStyle name="Moneda" xfId="26" builtinId="4"/>
    <cellStyle name="Moneda [0] 2" xfId="13" xr:uid="{00000000-0005-0000-0000-000012000000}"/>
    <cellStyle name="Moneda [0] 2 2" xfId="15" xr:uid="{00000000-0005-0000-0000-000013000000}"/>
    <cellStyle name="Moneda [0] 2 2 2" xfId="50" xr:uid="{4BB53441-6760-404B-9910-AF57D4AEA5B3}"/>
    <cellStyle name="Moneda [0] 2 3" xfId="49" xr:uid="{750DEE66-DC98-4015-9B55-75FD975B2BFD}"/>
    <cellStyle name="Moneda [0] 3" xfId="35" xr:uid="{7E4A4380-4856-431C-8457-92F4C47BCACA}"/>
    <cellStyle name="Moneda [0] 4" xfId="7" xr:uid="{00000000-0005-0000-0000-000014000000}"/>
    <cellStyle name="Moneda [0] 4 2" xfId="46" xr:uid="{7B371FB9-51B2-4318-A96B-3B2EDF860AC8}"/>
    <cellStyle name="Moneda [0] 5" xfId="48" xr:uid="{4B54058B-7E55-4947-B172-1693BAC93E21}"/>
    <cellStyle name="Moneda 11" xfId="34" xr:uid="{00000000-0005-0000-0000-000015000000}"/>
    <cellStyle name="Moneda 2" xfId="5" xr:uid="{00000000-0005-0000-0000-000016000000}"/>
    <cellStyle name="Moneda 2 2" xfId="12" xr:uid="{00000000-0005-0000-0000-000017000000}"/>
    <cellStyle name="Moneda 2 3" xfId="32" xr:uid="{00000000-0005-0000-0000-000018000000}"/>
    <cellStyle name="Moneda 2 4" xfId="37" xr:uid="{D322F253-0186-4064-8E2F-F276362B9A9A}"/>
    <cellStyle name="Moneda 2 5" xfId="39" xr:uid="{DE4C6B31-4B63-4ACB-8DFB-88ADC0057E76}"/>
    <cellStyle name="Moneda 3" xfId="22" xr:uid="{00000000-0005-0000-0000-000019000000}"/>
    <cellStyle name="Moneda 4" xfId="43" xr:uid="{8CE7537B-6439-4522-8E39-0CF5D38FB8EE}"/>
    <cellStyle name="Moneda 5" xfId="21" xr:uid="{00000000-0005-0000-0000-00001A000000}"/>
    <cellStyle name="Moneda 6" xfId="54" xr:uid="{BC9907D0-3B08-480F-8D47-8B875C26BD58}"/>
    <cellStyle name="Moneda 7" xfId="45" xr:uid="{C06E03A1-443B-46CC-89F1-6FBFBEA82668}"/>
    <cellStyle name="Moneda 8" xfId="14" xr:uid="{00000000-0005-0000-0000-00001B000000}"/>
    <cellStyle name="Moneda 9" xfId="19" xr:uid="{00000000-0005-0000-0000-00001C000000}"/>
    <cellStyle name="Moneda 9 2" xfId="52" xr:uid="{D4369521-4DD6-49A3-A4ED-DBD5D23A7F5C}"/>
    <cellStyle name="Moneda 95" xfId="8" xr:uid="{00000000-0005-0000-0000-00001D000000}"/>
    <cellStyle name="Normal" xfId="0" builtinId="0"/>
    <cellStyle name="Normal 2" xfId="38" xr:uid="{82E739EB-1D89-42C0-8923-CCA7FFCDB049}"/>
    <cellStyle name="Normal 2 2" xfId="3" xr:uid="{00000000-0005-0000-0000-00001F000000}"/>
    <cellStyle name="Normal 2 2 2" xfId="27" xr:uid="{00000000-0005-0000-0000-000020000000}"/>
    <cellStyle name="Normal 2 4" xfId="23" xr:uid="{00000000-0005-0000-0000-000021000000}"/>
    <cellStyle name="Normal 3 2" xfId="11" xr:uid="{00000000-0005-0000-0000-000022000000}"/>
    <cellStyle name="Normal 4" xfId="30" xr:uid="{00000000-0005-0000-0000-000023000000}"/>
    <cellStyle name="Normal 5" xfId="9" xr:uid="{00000000-0005-0000-0000-000024000000}"/>
    <cellStyle name="Normal 6" xfId="10" xr:uid="{00000000-0005-0000-0000-000025000000}"/>
    <cellStyle name="Porcentaje" xfId="2" builtinId="5"/>
    <cellStyle name="Porcentaje 2" xfId="41" xr:uid="{1A0E2E01-D9FF-42A6-B47C-6149B1A51818}"/>
    <cellStyle name="Porcentaje 2 3" xfId="29" xr:uid="{00000000-0005-0000-0000-000027000000}"/>
    <cellStyle name="Porcentaje 2 5" xfId="25" xr:uid="{00000000-0005-0000-0000-000028000000}"/>
    <cellStyle name="Porcentaje 3" xfId="42" xr:uid="{37940906-FB31-4469-B114-A17D37EB3905}"/>
    <cellStyle name="Porcentaje 4" xfId="17" xr:uid="{00000000-0005-0000-0000-000029000000}"/>
  </cellStyles>
  <dxfs count="0"/>
  <tableStyles count="0" defaultTableStyle="TableStyleMedium2" defaultPivotStyle="PivotStyleLight16"/>
  <colors>
    <mruColors>
      <color rgb="FF004776"/>
      <color rgb="FFD6E0F2"/>
      <color rgb="FF8FAADC"/>
      <color rgb="FFBCCCEA"/>
      <color rgb="FFA7BCE3"/>
      <color rgb="FF9CB4E0"/>
      <color rgb="FFFF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9525</xdr:rowOff>
    </xdr:from>
    <xdr:to>
      <xdr:col>25</xdr:col>
      <xdr:colOff>19050</xdr:colOff>
      <xdr:row>42</xdr:row>
      <xdr:rowOff>152751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CD83BC-681E-7945-853F-33711DBC1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00025"/>
          <a:ext cx="16649700" cy="7953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0</xdr:row>
      <xdr:rowOff>23813</xdr:rowOff>
    </xdr:from>
    <xdr:to>
      <xdr:col>1</xdr:col>
      <xdr:colOff>1509646</xdr:colOff>
      <xdr:row>2</xdr:row>
      <xdr:rowOff>103909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C1D2573-1491-4EEE-B745-793EDAB1A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24"/>
        <a:stretch>
          <a:fillRect/>
        </a:stretch>
      </xdr:blipFill>
      <xdr:spPr bwMode="auto">
        <a:xfrm>
          <a:off x="126205" y="23813"/>
          <a:ext cx="1450116" cy="4610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1</xdr:row>
      <xdr:rowOff>23812</xdr:rowOff>
    </xdr:from>
    <xdr:to>
      <xdr:col>1</xdr:col>
      <xdr:colOff>1490549</xdr:colOff>
      <xdr:row>3</xdr:row>
      <xdr:rowOff>98844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DCB15EC-3243-404F-83CC-24E6AE7A8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24"/>
        <a:stretch>
          <a:fillRect/>
        </a:stretch>
      </xdr:blipFill>
      <xdr:spPr bwMode="auto">
        <a:xfrm>
          <a:off x="821530" y="223837"/>
          <a:ext cx="1431019" cy="4560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0</xdr:row>
      <xdr:rowOff>91849</xdr:rowOff>
    </xdr:from>
    <xdr:to>
      <xdr:col>1</xdr:col>
      <xdr:colOff>1354032</xdr:colOff>
      <xdr:row>2</xdr:row>
      <xdr:rowOff>122464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C38C0917-AD79-4504-AAEC-545F3B306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24"/>
        <a:stretch>
          <a:fillRect/>
        </a:stretch>
      </xdr:blipFill>
      <xdr:spPr bwMode="auto">
        <a:xfrm>
          <a:off x="141173" y="91849"/>
          <a:ext cx="1294502" cy="4116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1</xdr:row>
      <xdr:rowOff>23812</xdr:rowOff>
    </xdr:from>
    <xdr:to>
      <xdr:col>1</xdr:col>
      <xdr:colOff>1490549</xdr:colOff>
      <xdr:row>3</xdr:row>
      <xdr:rowOff>98844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60A7E59-2B84-40B0-8D3C-96D0E5158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24"/>
        <a:stretch>
          <a:fillRect/>
        </a:stretch>
      </xdr:blipFill>
      <xdr:spPr bwMode="auto">
        <a:xfrm>
          <a:off x="135730" y="214312"/>
          <a:ext cx="1431019" cy="4560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2</xdr:row>
      <xdr:rowOff>141304</xdr:rowOff>
    </xdr:from>
    <xdr:to>
      <xdr:col>1</xdr:col>
      <xdr:colOff>1675087</xdr:colOff>
      <xdr:row>5</xdr:row>
      <xdr:rowOff>87893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C8A57167-BA16-4D8E-839A-562F556D5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24"/>
        <a:stretch>
          <a:fillRect/>
        </a:stretch>
      </xdr:blipFill>
      <xdr:spPr bwMode="auto">
        <a:xfrm>
          <a:off x="158064" y="524494"/>
          <a:ext cx="1615557" cy="5049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0</xdr:row>
      <xdr:rowOff>23812</xdr:rowOff>
    </xdr:from>
    <xdr:to>
      <xdr:col>1</xdr:col>
      <xdr:colOff>1490549</xdr:colOff>
      <xdr:row>2</xdr:row>
      <xdr:rowOff>104168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41891BB6-5357-40DA-8240-874CA100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24"/>
        <a:stretch>
          <a:fillRect/>
        </a:stretch>
      </xdr:blipFill>
      <xdr:spPr bwMode="auto">
        <a:xfrm>
          <a:off x="278605" y="23812"/>
          <a:ext cx="1431019" cy="4560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ROLPRESUPUE\coordinador%20pptal\ACUERDOS%2017%20AL%20JUNTA%2014%20DE%20DICIEMBRE%20DE%202016\Cierre%20definitivo%20Terc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OP 2016 CIERRE ACDO 13"/>
      <sheetName val="Nomina 2015"/>
      <sheetName val="RECAUDO OK"/>
      <sheetName val="SISTEMAS DE INFORMACIÓN OK "/>
      <sheetName val="ASISTENCIA TÉCNICA OK"/>
      <sheetName val="FERIAS GASTRONOMICAS OK"/>
      <sheetName val="SAC"/>
      <sheetName val="FUNCIONAMIENTO OK"/>
      <sheetName val="Nomina 2016 "/>
    </sheetNames>
    <sheetDataSet>
      <sheetData sheetId="0"/>
      <sheetData sheetId="1"/>
      <sheetData sheetId="2">
        <row r="58">
          <cell r="M58">
            <v>42370</v>
          </cell>
        </row>
        <row r="59">
          <cell r="M59">
            <v>42400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960BA-1535-47E0-AB5D-FA069A430536}">
  <sheetPr>
    <tabColor theme="4" tint="0.79998168889431442"/>
  </sheetPr>
  <dimension ref="A1"/>
  <sheetViews>
    <sheetView tabSelected="1" workbookViewId="0">
      <selection activeCell="B1" sqref="B1"/>
    </sheetView>
  </sheetViews>
  <sheetFormatPr baseColWidth="10" defaultRowHeight="15" x14ac:dyDescent="0.25"/>
  <cols>
    <col min="1" max="23" width="10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F569-1E6B-4E42-B1E4-8BD9C92CDCFD}">
  <sheetPr>
    <tabColor rgb="FF7030A0"/>
  </sheetPr>
  <dimension ref="B1:O40"/>
  <sheetViews>
    <sheetView showGridLines="0" zoomScale="85" zoomScaleNormal="85" workbookViewId="0">
      <selection activeCell="E34" sqref="E34"/>
    </sheetView>
  </sheetViews>
  <sheetFormatPr baseColWidth="10" defaultColWidth="11.42578125" defaultRowHeight="15" x14ac:dyDescent="0.25"/>
  <cols>
    <col min="1" max="1" width="1" style="1" customWidth="1"/>
    <col min="2" max="2" width="33.85546875" style="1" customWidth="1"/>
    <col min="3" max="4" width="28.85546875" style="1" customWidth="1"/>
    <col min="5" max="5" width="14.5703125" style="1" customWidth="1"/>
    <col min="6" max="6" width="26.28515625" style="1" customWidth="1"/>
    <col min="7" max="11" width="16" style="1" customWidth="1"/>
    <col min="12" max="12" width="24.85546875" style="1" customWidth="1"/>
    <col min="13" max="16384" width="11.42578125" style="1"/>
  </cols>
  <sheetData>
    <row r="1" spans="2:15" ht="15" customHeight="1" x14ac:dyDescent="0.25">
      <c r="B1" s="249" t="s">
        <v>148</v>
      </c>
      <c r="C1" s="250"/>
      <c r="D1" s="250"/>
      <c r="E1" s="250"/>
      <c r="F1" s="251"/>
      <c r="G1" s="100"/>
      <c r="H1" s="100"/>
      <c r="I1" s="100"/>
      <c r="J1" s="100"/>
      <c r="K1" s="100"/>
      <c r="L1" s="3"/>
      <c r="M1" s="3"/>
      <c r="N1" s="3"/>
    </row>
    <row r="2" spans="2:15" x14ac:dyDescent="0.25">
      <c r="B2" s="252"/>
      <c r="C2" s="253"/>
      <c r="D2" s="253"/>
      <c r="E2" s="253"/>
      <c r="F2" s="254"/>
      <c r="G2" s="4"/>
      <c r="H2" s="4"/>
      <c r="I2" s="4"/>
      <c r="J2" s="4"/>
      <c r="K2" s="4"/>
      <c r="L2" s="3"/>
      <c r="M2" s="3"/>
      <c r="N2" s="3"/>
    </row>
    <row r="3" spans="2:15" x14ac:dyDescent="0.25">
      <c r="B3" s="252"/>
      <c r="C3" s="253"/>
      <c r="D3" s="253"/>
      <c r="E3" s="253"/>
      <c r="F3" s="254"/>
      <c r="G3" s="4"/>
      <c r="H3" s="4"/>
      <c r="I3" s="4"/>
      <c r="J3" s="4"/>
      <c r="K3" s="4"/>
      <c r="L3" s="3"/>
      <c r="M3" s="3"/>
      <c r="N3" s="3"/>
    </row>
    <row r="4" spans="2:15" ht="15.75" thickBot="1" x14ac:dyDescent="0.3">
      <c r="B4" s="255"/>
      <c r="C4" s="256"/>
      <c r="D4" s="256"/>
      <c r="E4" s="256"/>
      <c r="F4" s="257"/>
      <c r="G4" s="4"/>
      <c r="H4" s="4"/>
      <c r="I4" s="4"/>
      <c r="J4" s="4"/>
      <c r="K4" s="4"/>
      <c r="L4" s="3"/>
      <c r="M4" s="3"/>
      <c r="N4" s="3"/>
    </row>
    <row r="5" spans="2:15" s="2" customFormat="1" ht="15.75" customHeight="1" thickBot="1" x14ac:dyDescent="0.3">
      <c r="B5" s="260" t="s">
        <v>88</v>
      </c>
      <c r="C5" s="261"/>
      <c r="D5" s="261"/>
      <c r="E5" s="261"/>
      <c r="F5" s="61" t="s">
        <v>89</v>
      </c>
      <c r="G5" s="4"/>
      <c r="H5" s="4"/>
      <c r="I5" s="4"/>
      <c r="J5" s="4"/>
      <c r="K5" s="4"/>
      <c r="L5" s="3"/>
      <c r="M5" s="3"/>
      <c r="N5" s="3"/>
      <c r="O5" s="3"/>
    </row>
    <row r="6" spans="2:15" s="2" customFormat="1" x14ac:dyDescent="0.25">
      <c r="B6" s="11"/>
      <c r="C6" s="11"/>
      <c r="D6" s="11"/>
      <c r="E6" s="11"/>
      <c r="F6" s="11"/>
      <c r="G6" s="4"/>
      <c r="H6" s="4"/>
      <c r="I6" s="4"/>
      <c r="J6" s="4"/>
      <c r="K6" s="4"/>
      <c r="L6" s="4"/>
      <c r="M6" s="4"/>
      <c r="N6" s="3"/>
      <c r="O6" s="3"/>
    </row>
    <row r="7" spans="2:15" s="2" customFormat="1" ht="12.75" customHeight="1" x14ac:dyDescent="0.25">
      <c r="B7" s="6" t="s">
        <v>90</v>
      </c>
      <c r="C7" s="46" t="s">
        <v>84</v>
      </c>
      <c r="D7" s="7"/>
      <c r="E7" s="7"/>
      <c r="F7" s="6"/>
      <c r="G7" s="4"/>
      <c r="H7" s="4"/>
      <c r="I7" s="4"/>
      <c r="J7" s="4"/>
      <c r="K7" s="4"/>
      <c r="L7" s="4"/>
      <c r="M7" s="4"/>
      <c r="N7" s="3"/>
      <c r="O7" s="3"/>
    </row>
    <row r="8" spans="2:15" s="2" customFormat="1" x14ac:dyDescent="0.25">
      <c r="B8" s="8" t="s">
        <v>91</v>
      </c>
      <c r="C8" s="46" t="e">
        <f>#REF!</f>
        <v>#REF!</v>
      </c>
      <c r="D8" s="7"/>
      <c r="E8" s="7"/>
      <c r="F8" s="8"/>
      <c r="G8" s="4"/>
      <c r="H8" s="4"/>
      <c r="I8" s="4"/>
      <c r="J8" s="4"/>
      <c r="K8" s="4"/>
      <c r="L8" s="4"/>
      <c r="M8" s="4"/>
      <c r="N8" s="3"/>
      <c r="O8" s="3"/>
    </row>
    <row r="9" spans="2:15" s="2" customFormat="1" ht="12.75" x14ac:dyDescent="0.25">
      <c r="B9" s="9" t="s">
        <v>92</v>
      </c>
      <c r="C9" s="27" t="e">
        <f>+#REF!</f>
        <v>#REF!</v>
      </c>
      <c r="D9" s="7"/>
      <c r="E9" s="7"/>
      <c r="F9" s="9"/>
      <c r="G9" s="4"/>
      <c r="H9" s="4"/>
      <c r="I9" s="4"/>
      <c r="J9" s="4"/>
      <c r="K9" s="4"/>
      <c r="L9" s="4"/>
      <c r="M9" s="4"/>
    </row>
    <row r="10" spans="2:15" s="2" customFormat="1" ht="12.75" x14ac:dyDescent="0.25">
      <c r="G10" s="4"/>
      <c r="H10" s="4"/>
      <c r="I10" s="4"/>
      <c r="J10" s="4"/>
      <c r="K10" s="4"/>
      <c r="L10" s="4"/>
      <c r="M10" s="4"/>
    </row>
    <row r="11" spans="2:15" s="2" customFormat="1" x14ac:dyDescent="0.25">
      <c r="B11" s="259" t="s">
        <v>149</v>
      </c>
      <c r="C11" s="259"/>
      <c r="D11" s="259"/>
      <c r="E11" s="259"/>
      <c r="F11" s="259"/>
      <c r="G11" s="4"/>
      <c r="H11" s="4"/>
      <c r="I11" s="4"/>
      <c r="J11" s="4"/>
      <c r="K11" s="4"/>
      <c r="L11" s="4"/>
      <c r="M11" s="4"/>
    </row>
    <row r="12" spans="2:15" ht="12" customHeight="1" thickBot="1" x14ac:dyDescent="0.3">
      <c r="B12" s="265" t="s">
        <v>93</v>
      </c>
      <c r="C12" s="265"/>
      <c r="D12" s="265"/>
      <c r="E12" s="265"/>
      <c r="F12" s="265"/>
      <c r="G12" s="4"/>
      <c r="H12" s="4"/>
      <c r="I12" s="4"/>
      <c r="J12" s="4"/>
      <c r="K12" s="4"/>
      <c r="L12" s="4"/>
      <c r="M12" s="4"/>
    </row>
    <row r="13" spans="2:15" s="4" customFormat="1" ht="12.75" thickBot="1" x14ac:dyDescent="0.3">
      <c r="B13" s="264" t="s">
        <v>29</v>
      </c>
      <c r="C13" s="264" t="s">
        <v>194</v>
      </c>
      <c r="D13" s="264"/>
      <c r="E13" s="264"/>
      <c r="F13" s="264" t="s">
        <v>150</v>
      </c>
    </row>
    <row r="14" spans="2:15" s="4" customFormat="1" ht="36.75" thickBot="1" x14ac:dyDescent="0.3">
      <c r="B14" s="264"/>
      <c r="C14" s="18" t="s">
        <v>151</v>
      </c>
      <c r="D14" s="18" t="s">
        <v>152</v>
      </c>
      <c r="E14" s="18" t="s">
        <v>195</v>
      </c>
      <c r="F14" s="264"/>
      <c r="H14" s="28"/>
      <c r="I14" s="28"/>
    </row>
    <row r="15" spans="2:15" s="28" customFormat="1" ht="18" customHeight="1" x14ac:dyDescent="0.25">
      <c r="B15" s="14" t="s">
        <v>33</v>
      </c>
      <c r="C15" s="19" t="e">
        <f>VLOOKUP(B15,#REF!,3)</f>
        <v>#REF!</v>
      </c>
      <c r="D15" s="19">
        <v>0</v>
      </c>
      <c r="E15" s="20" t="e">
        <f>+D15/C15</f>
        <v>#REF!</v>
      </c>
      <c r="F15" s="13">
        <f>+D15</f>
        <v>0</v>
      </c>
      <c r="J15" s="219"/>
    </row>
    <row r="16" spans="2:15" s="28" customFormat="1" ht="18" customHeight="1" x14ac:dyDescent="0.25">
      <c r="B16" s="15" t="s">
        <v>40</v>
      </c>
      <c r="C16" s="19" t="e">
        <f>VLOOKUP(B16,#REF!,3)</f>
        <v>#REF!</v>
      </c>
      <c r="D16" s="19">
        <v>0</v>
      </c>
      <c r="E16" s="20" t="e">
        <f>+D16/C16</f>
        <v>#REF!</v>
      </c>
      <c r="F16" s="13">
        <f t="shared" ref="F16:F37" si="0">+D16</f>
        <v>0</v>
      </c>
      <c r="J16" s="219"/>
    </row>
    <row r="17" spans="2:10" s="28" customFormat="1" ht="18" customHeight="1" x14ac:dyDescent="0.25">
      <c r="B17" s="15" t="s">
        <v>41</v>
      </c>
      <c r="C17" s="19" t="e">
        <f>VLOOKUP(B17,#REF!,3)</f>
        <v>#REF!</v>
      </c>
      <c r="D17" s="19">
        <v>0</v>
      </c>
      <c r="E17" s="20" t="e">
        <f t="shared" ref="E17:E39" si="1">+D17/C17</f>
        <v>#REF!</v>
      </c>
      <c r="F17" s="13">
        <f t="shared" si="0"/>
        <v>0</v>
      </c>
      <c r="J17" s="219"/>
    </row>
    <row r="18" spans="2:10" s="28" customFormat="1" ht="18" customHeight="1" x14ac:dyDescent="0.25">
      <c r="B18" s="15" t="s">
        <v>42</v>
      </c>
      <c r="C18" s="19" t="e">
        <f>VLOOKUP(B18,#REF!,3)</f>
        <v>#REF!</v>
      </c>
      <c r="D18" s="19">
        <v>0</v>
      </c>
      <c r="E18" s="20" t="e">
        <f t="shared" si="1"/>
        <v>#REF!</v>
      </c>
      <c r="F18" s="13">
        <f t="shared" si="0"/>
        <v>0</v>
      </c>
      <c r="J18" s="219"/>
    </row>
    <row r="19" spans="2:10" s="28" customFormat="1" ht="18" customHeight="1" x14ac:dyDescent="0.25">
      <c r="B19" s="15" t="s">
        <v>32</v>
      </c>
      <c r="C19" s="19" t="e">
        <f>VLOOKUP(B19,#REF!,3)</f>
        <v>#REF!</v>
      </c>
      <c r="D19" s="19">
        <v>0</v>
      </c>
      <c r="E19" s="20" t="e">
        <f t="shared" si="1"/>
        <v>#REF!</v>
      </c>
      <c r="F19" s="13">
        <f t="shared" si="0"/>
        <v>0</v>
      </c>
      <c r="J19" s="219"/>
    </row>
    <row r="20" spans="2:10" s="28" customFormat="1" ht="18" customHeight="1" x14ac:dyDescent="0.25">
      <c r="B20" s="15" t="s">
        <v>43</v>
      </c>
      <c r="C20" s="19" t="e">
        <f>VLOOKUP(B20,#REF!,3)</f>
        <v>#REF!</v>
      </c>
      <c r="D20" s="19">
        <v>0</v>
      </c>
      <c r="E20" s="20" t="e">
        <f t="shared" si="1"/>
        <v>#REF!</v>
      </c>
      <c r="F20" s="13">
        <f t="shared" si="0"/>
        <v>0</v>
      </c>
      <c r="J20" s="219"/>
    </row>
    <row r="21" spans="2:10" s="28" customFormat="1" ht="18" customHeight="1" x14ac:dyDescent="0.25">
      <c r="B21" s="15" t="s">
        <v>44</v>
      </c>
      <c r="C21" s="19" t="e">
        <f>VLOOKUP(B21,#REF!,3)</f>
        <v>#REF!</v>
      </c>
      <c r="D21" s="19">
        <v>0</v>
      </c>
      <c r="E21" s="20" t="e">
        <f t="shared" si="1"/>
        <v>#REF!</v>
      </c>
      <c r="F21" s="13">
        <f t="shared" si="0"/>
        <v>0</v>
      </c>
      <c r="J21" s="219"/>
    </row>
    <row r="22" spans="2:10" s="28" customFormat="1" ht="18" customHeight="1" x14ac:dyDescent="0.25">
      <c r="B22" s="15" t="s">
        <v>45</v>
      </c>
      <c r="C22" s="19" t="e">
        <f>VLOOKUP(B22,#REF!,3)</f>
        <v>#REF!</v>
      </c>
      <c r="D22" s="19">
        <v>0</v>
      </c>
      <c r="E22" s="20" t="e">
        <f t="shared" si="1"/>
        <v>#REF!</v>
      </c>
      <c r="F22" s="13">
        <f t="shared" si="0"/>
        <v>0</v>
      </c>
      <c r="J22" s="219"/>
    </row>
    <row r="23" spans="2:10" s="28" customFormat="1" ht="18" customHeight="1" x14ac:dyDescent="0.25">
      <c r="B23" s="15" t="s">
        <v>46</v>
      </c>
      <c r="C23" s="19" t="e">
        <f>VLOOKUP(B23,#REF!,3)</f>
        <v>#REF!</v>
      </c>
      <c r="D23" s="19">
        <v>0</v>
      </c>
      <c r="E23" s="20" t="e">
        <f t="shared" si="1"/>
        <v>#REF!</v>
      </c>
      <c r="F23" s="13">
        <f t="shared" si="0"/>
        <v>0</v>
      </c>
      <c r="J23" s="219"/>
    </row>
    <row r="24" spans="2:10" s="28" customFormat="1" ht="18" customHeight="1" x14ac:dyDescent="0.25">
      <c r="B24" s="15" t="s">
        <v>47</v>
      </c>
      <c r="C24" s="19" t="e">
        <f>VLOOKUP(B24,#REF!,3)</f>
        <v>#REF!</v>
      </c>
      <c r="D24" s="19">
        <v>0</v>
      </c>
      <c r="E24" s="20" t="e">
        <f t="shared" si="1"/>
        <v>#REF!</v>
      </c>
      <c r="F24" s="13">
        <f t="shared" si="0"/>
        <v>0</v>
      </c>
      <c r="J24" s="219"/>
    </row>
    <row r="25" spans="2:10" s="28" customFormat="1" ht="18" customHeight="1" x14ac:dyDescent="0.25">
      <c r="B25" s="15" t="s">
        <v>48</v>
      </c>
      <c r="C25" s="19" t="e">
        <f>VLOOKUP(B25,#REF!,3)</f>
        <v>#REF!</v>
      </c>
      <c r="D25" s="19">
        <v>0</v>
      </c>
      <c r="E25" s="20" t="e">
        <f t="shared" si="1"/>
        <v>#REF!</v>
      </c>
      <c r="F25" s="13">
        <f t="shared" si="0"/>
        <v>0</v>
      </c>
      <c r="J25" s="219"/>
    </row>
    <row r="26" spans="2:10" s="28" customFormat="1" ht="18" customHeight="1" x14ac:dyDescent="0.25">
      <c r="B26" s="15" t="s">
        <v>31</v>
      </c>
      <c r="C26" s="19" t="e">
        <f>VLOOKUP(B26,#REF!,3)</f>
        <v>#REF!</v>
      </c>
      <c r="D26" s="19">
        <v>0</v>
      </c>
      <c r="E26" s="20" t="e">
        <f t="shared" si="1"/>
        <v>#REF!</v>
      </c>
      <c r="F26" s="13">
        <f t="shared" si="0"/>
        <v>0</v>
      </c>
      <c r="J26" s="219"/>
    </row>
    <row r="27" spans="2:10" s="28" customFormat="1" ht="18" customHeight="1" x14ac:dyDescent="0.25">
      <c r="B27" s="15" t="s">
        <v>49</v>
      </c>
      <c r="C27" s="19" t="e">
        <f>VLOOKUP(B27,#REF!,3)</f>
        <v>#REF!</v>
      </c>
      <c r="D27" s="19">
        <v>0</v>
      </c>
      <c r="E27" s="20" t="e">
        <f t="shared" si="1"/>
        <v>#REF!</v>
      </c>
      <c r="F27" s="13">
        <f t="shared" si="0"/>
        <v>0</v>
      </c>
      <c r="J27" s="219"/>
    </row>
    <row r="28" spans="2:10" s="28" customFormat="1" ht="18" customHeight="1" x14ac:dyDescent="0.25">
      <c r="B28" s="15" t="s">
        <v>50</v>
      </c>
      <c r="C28" s="19" t="e">
        <f>VLOOKUP(B28,#REF!,3)</f>
        <v>#REF!</v>
      </c>
      <c r="D28" s="19">
        <v>0</v>
      </c>
      <c r="E28" s="20" t="e">
        <f t="shared" si="1"/>
        <v>#REF!</v>
      </c>
      <c r="F28" s="13">
        <f t="shared" si="0"/>
        <v>0</v>
      </c>
      <c r="J28" s="219"/>
    </row>
    <row r="29" spans="2:10" s="28" customFormat="1" ht="18" customHeight="1" x14ac:dyDescent="0.25">
      <c r="B29" s="15" t="s">
        <v>51</v>
      </c>
      <c r="C29" s="19" t="e">
        <f>VLOOKUP(B29,#REF!,3)</f>
        <v>#REF!</v>
      </c>
      <c r="D29" s="19">
        <v>0</v>
      </c>
      <c r="E29" s="20" t="e">
        <f t="shared" si="1"/>
        <v>#REF!</v>
      </c>
      <c r="F29" s="13">
        <f t="shared" si="0"/>
        <v>0</v>
      </c>
      <c r="J29" s="219"/>
    </row>
    <row r="30" spans="2:10" s="28" customFormat="1" ht="18" customHeight="1" x14ac:dyDescent="0.25">
      <c r="B30" s="15" t="s">
        <v>52</v>
      </c>
      <c r="C30" s="19" t="e">
        <f>VLOOKUP(B30,#REF!,3)</f>
        <v>#REF!</v>
      </c>
      <c r="D30" s="19">
        <v>0</v>
      </c>
      <c r="E30" s="20" t="e">
        <f t="shared" si="1"/>
        <v>#REF!</v>
      </c>
      <c r="F30" s="13">
        <f t="shared" si="0"/>
        <v>0</v>
      </c>
      <c r="J30" s="219"/>
    </row>
    <row r="31" spans="2:10" s="28" customFormat="1" ht="18" customHeight="1" x14ac:dyDescent="0.25">
      <c r="B31" s="15" t="s">
        <v>35</v>
      </c>
      <c r="C31" s="19" t="e">
        <f>VLOOKUP(B31,#REF!,3)</f>
        <v>#REF!</v>
      </c>
      <c r="D31" s="19">
        <v>0</v>
      </c>
      <c r="E31" s="20" t="e">
        <f t="shared" si="1"/>
        <v>#REF!</v>
      </c>
      <c r="F31" s="13">
        <f t="shared" si="0"/>
        <v>0</v>
      </c>
      <c r="J31" s="219"/>
    </row>
    <row r="32" spans="2:10" s="28" customFormat="1" ht="18" customHeight="1" x14ac:dyDescent="0.25">
      <c r="B32" s="15" t="s">
        <v>53</v>
      </c>
      <c r="C32" s="19" t="e">
        <f>VLOOKUP(B32,#REF!,3)</f>
        <v>#REF!</v>
      </c>
      <c r="D32" s="19">
        <v>0</v>
      </c>
      <c r="E32" s="20" t="e">
        <f t="shared" si="1"/>
        <v>#REF!</v>
      </c>
      <c r="F32" s="13">
        <f t="shared" si="0"/>
        <v>0</v>
      </c>
      <c r="J32" s="219"/>
    </row>
    <row r="33" spans="2:10" s="28" customFormat="1" ht="18" customHeight="1" x14ac:dyDescent="0.25">
      <c r="B33" s="15" t="s">
        <v>54</v>
      </c>
      <c r="C33" s="19" t="e">
        <f>VLOOKUP(B33,#REF!,3)</f>
        <v>#REF!</v>
      </c>
      <c r="D33" s="19">
        <v>0</v>
      </c>
      <c r="E33" s="20" t="e">
        <f t="shared" si="1"/>
        <v>#REF!</v>
      </c>
      <c r="F33" s="13">
        <f t="shared" si="0"/>
        <v>0</v>
      </c>
      <c r="J33" s="219"/>
    </row>
    <row r="34" spans="2:10" s="28" customFormat="1" ht="18" customHeight="1" x14ac:dyDescent="0.25">
      <c r="B34" s="15" t="s">
        <v>55</v>
      </c>
      <c r="C34" s="19" t="e">
        <f>VLOOKUP(B34,#REF!,3)</f>
        <v>#REF!</v>
      </c>
      <c r="D34" s="19">
        <v>0</v>
      </c>
      <c r="E34" s="20" t="e">
        <f t="shared" si="1"/>
        <v>#REF!</v>
      </c>
      <c r="F34" s="13">
        <f t="shared" si="0"/>
        <v>0</v>
      </c>
      <c r="J34" s="219"/>
    </row>
    <row r="35" spans="2:10" s="28" customFormat="1" ht="18" customHeight="1" x14ac:dyDescent="0.25">
      <c r="B35" s="15" t="s">
        <v>56</v>
      </c>
      <c r="C35" s="19" t="e">
        <f>VLOOKUP(B35,#REF!,3)</f>
        <v>#REF!</v>
      </c>
      <c r="D35" s="19">
        <v>0</v>
      </c>
      <c r="E35" s="20" t="e">
        <f t="shared" si="1"/>
        <v>#REF!</v>
      </c>
      <c r="F35" s="13">
        <f t="shared" si="0"/>
        <v>0</v>
      </c>
      <c r="J35" s="219"/>
    </row>
    <row r="36" spans="2:10" s="28" customFormat="1" ht="18" customHeight="1" x14ac:dyDescent="0.25">
      <c r="B36" s="16" t="s">
        <v>57</v>
      </c>
      <c r="C36" s="19" t="e">
        <f>VLOOKUP(B36,#REF!,3)</f>
        <v>#REF!</v>
      </c>
      <c r="D36" s="19">
        <v>0</v>
      </c>
      <c r="E36" s="20" t="e">
        <f t="shared" si="1"/>
        <v>#REF!</v>
      </c>
      <c r="F36" s="13">
        <f t="shared" si="0"/>
        <v>0</v>
      </c>
      <c r="J36" s="219"/>
    </row>
    <row r="37" spans="2:10" s="28" customFormat="1" ht="18" customHeight="1" x14ac:dyDescent="0.25">
      <c r="B37" s="16" t="s">
        <v>58</v>
      </c>
      <c r="C37" s="19" t="e">
        <f>VLOOKUP(B37,#REF!,3)</f>
        <v>#REF!</v>
      </c>
      <c r="D37" s="19">
        <v>0</v>
      </c>
      <c r="E37" s="20" t="e">
        <f t="shared" si="1"/>
        <v>#REF!</v>
      </c>
      <c r="F37" s="13">
        <f t="shared" si="0"/>
        <v>0</v>
      </c>
      <c r="J37" s="219"/>
    </row>
    <row r="38" spans="2:10" s="28" customFormat="1" ht="18" customHeight="1" thickBot="1" x14ac:dyDescent="0.3">
      <c r="B38" s="17" t="s">
        <v>34</v>
      </c>
      <c r="C38" s="19" t="e">
        <f>VLOOKUP(B38,#REF!,3)</f>
        <v>#REF!</v>
      </c>
      <c r="D38" s="21">
        <v>0</v>
      </c>
      <c r="E38" s="22" t="e">
        <f t="shared" si="1"/>
        <v>#REF!</v>
      </c>
      <c r="F38" s="23">
        <f>+D38</f>
        <v>0</v>
      </c>
      <c r="H38" s="4"/>
      <c r="I38" s="4"/>
      <c r="J38" s="219"/>
    </row>
    <row r="39" spans="2:10" s="4" customFormat="1" ht="15.75" thickBot="1" x14ac:dyDescent="0.3">
      <c r="B39" s="99" t="s">
        <v>97</v>
      </c>
      <c r="C39" s="24" t="e">
        <f>SUM(C15:C38)</f>
        <v>#REF!</v>
      </c>
      <c r="D39" s="24">
        <f>SUM(D15:D38)</f>
        <v>0</v>
      </c>
      <c r="E39" s="25" t="e">
        <f t="shared" si="1"/>
        <v>#REF!</v>
      </c>
      <c r="F39" s="26">
        <f>+D39</f>
        <v>0</v>
      </c>
      <c r="G39" s="28"/>
      <c r="H39" s="1"/>
      <c r="I39" s="1"/>
      <c r="J39" s="219"/>
    </row>
    <row r="40" spans="2:10" x14ac:dyDescent="0.25">
      <c r="G40" s="28"/>
    </row>
  </sheetData>
  <mergeCells count="7">
    <mergeCell ref="B1:F4"/>
    <mergeCell ref="B5:E5"/>
    <mergeCell ref="F13:F14"/>
    <mergeCell ref="B11:F11"/>
    <mergeCell ref="B12:F12"/>
    <mergeCell ref="B13:B14"/>
    <mergeCell ref="C13:E13"/>
  </mergeCells>
  <pageMargins left="0.70866141732283472" right="0.70866141732283472" top="0" bottom="0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97AC-CFE0-404A-AA81-DCF294C158AB}">
  <sheetPr>
    <tabColor rgb="FF7030A0"/>
  </sheetPr>
  <dimension ref="A1:K146"/>
  <sheetViews>
    <sheetView showGridLines="0" zoomScale="70" zoomScaleNormal="70" workbookViewId="0">
      <selection activeCell="E34" sqref="E34"/>
    </sheetView>
  </sheetViews>
  <sheetFormatPr baseColWidth="10" defaultColWidth="11.42578125" defaultRowHeight="15" x14ac:dyDescent="0.25"/>
  <cols>
    <col min="1" max="1" width="3.28515625" style="1" bestFit="1" customWidth="1"/>
    <col min="2" max="2" width="51.7109375" style="1" customWidth="1"/>
    <col min="3" max="3" width="29.140625" style="1" bestFit="1" customWidth="1"/>
    <col min="4" max="4" width="21.28515625" style="1" bestFit="1" customWidth="1"/>
    <col min="5" max="5" width="18.140625" style="107" customWidth="1"/>
    <col min="6" max="6" width="18.140625" style="1" customWidth="1"/>
    <col min="7" max="7" width="18.140625" style="107" customWidth="1"/>
    <col min="8" max="8" width="18.140625" style="1" customWidth="1"/>
    <col min="9" max="9" width="18.140625" style="107" customWidth="1"/>
    <col min="10" max="10" width="18.140625" style="1" customWidth="1"/>
    <col min="11" max="11" width="18.140625" style="107" customWidth="1"/>
    <col min="12" max="13" width="11.42578125" style="1"/>
    <col min="14" max="14" width="16.85546875" style="1" bestFit="1" customWidth="1"/>
    <col min="15" max="15" width="13.140625" style="1" bestFit="1" customWidth="1"/>
    <col min="16" max="16384" width="11.42578125" style="1"/>
  </cols>
  <sheetData>
    <row r="1" spans="2:11" ht="15.75" thickBot="1" x14ac:dyDescent="0.3"/>
    <row r="2" spans="2:11" ht="15" customHeight="1" x14ac:dyDescent="0.25">
      <c r="B2" s="249" t="s">
        <v>153</v>
      </c>
      <c r="C2" s="250"/>
      <c r="D2" s="250"/>
      <c r="E2" s="250"/>
      <c r="F2" s="250"/>
      <c r="G2" s="250"/>
      <c r="H2" s="250"/>
      <c r="I2" s="250"/>
      <c r="J2" s="250"/>
      <c r="K2" s="251"/>
    </row>
    <row r="3" spans="2:11" x14ac:dyDescent="0.25">
      <c r="B3" s="252"/>
      <c r="C3" s="253"/>
      <c r="D3" s="253"/>
      <c r="E3" s="253"/>
      <c r="F3" s="253"/>
      <c r="G3" s="253"/>
      <c r="H3" s="253"/>
      <c r="I3" s="253"/>
      <c r="J3" s="253"/>
      <c r="K3" s="254"/>
    </row>
    <row r="4" spans="2:11" x14ac:dyDescent="0.25">
      <c r="B4" s="252"/>
      <c r="C4" s="253"/>
      <c r="D4" s="253"/>
      <c r="E4" s="253"/>
      <c r="F4" s="253"/>
      <c r="G4" s="253"/>
      <c r="H4" s="253"/>
      <c r="I4" s="253"/>
      <c r="J4" s="253"/>
      <c r="K4" s="254"/>
    </row>
    <row r="5" spans="2:11" ht="15.75" thickBot="1" x14ac:dyDescent="0.3">
      <c r="B5" s="255"/>
      <c r="C5" s="256"/>
      <c r="D5" s="256"/>
      <c r="E5" s="256"/>
      <c r="F5" s="256"/>
      <c r="G5" s="256"/>
      <c r="H5" s="256"/>
      <c r="I5" s="256"/>
      <c r="J5" s="256"/>
      <c r="K5" s="257"/>
    </row>
    <row r="6" spans="2:11" s="63" customFormat="1" ht="15.75" customHeight="1" thickBot="1" x14ac:dyDescent="0.3">
      <c r="B6" s="44" t="s">
        <v>88</v>
      </c>
      <c r="C6" s="45"/>
      <c r="D6" s="45"/>
      <c r="E6" s="45"/>
      <c r="F6" s="45"/>
      <c r="G6" s="45"/>
      <c r="H6" s="45"/>
      <c r="I6" s="45"/>
      <c r="J6" s="45"/>
      <c r="K6" s="61" t="s">
        <v>89</v>
      </c>
    </row>
    <row r="7" spans="2:11" x14ac:dyDescent="0.25">
      <c r="B7" s="258"/>
      <c r="C7" s="258"/>
      <c r="D7" s="258"/>
      <c r="E7" s="258"/>
      <c r="F7" s="258"/>
      <c r="G7" s="258"/>
      <c r="H7" s="258"/>
      <c r="I7" s="258"/>
      <c r="J7" s="11"/>
      <c r="K7" s="11"/>
    </row>
    <row r="8" spans="2:11" ht="12.75" customHeight="1" x14ac:dyDescent="0.25">
      <c r="B8" s="8" t="s">
        <v>90</v>
      </c>
      <c r="C8" s="56" t="s">
        <v>84</v>
      </c>
      <c r="D8" s="12"/>
      <c r="E8" s="8"/>
      <c r="F8" s="8"/>
      <c r="G8" s="8"/>
      <c r="H8" s="8"/>
      <c r="I8" s="8"/>
      <c r="J8" s="11"/>
      <c r="K8" s="11"/>
    </row>
    <row r="9" spans="2:11" x14ac:dyDescent="0.25">
      <c r="B9" s="8" t="s">
        <v>91</v>
      </c>
      <c r="C9" s="56" t="e">
        <f>#REF!</f>
        <v>#REF!</v>
      </c>
      <c r="D9" s="12"/>
      <c r="E9" s="8"/>
      <c r="F9" s="8"/>
      <c r="G9" s="8"/>
      <c r="H9" s="8"/>
      <c r="I9" s="8"/>
      <c r="J9" s="11"/>
      <c r="K9" s="11"/>
    </row>
    <row r="10" spans="2:11" x14ac:dyDescent="0.25">
      <c r="B10" s="8" t="s">
        <v>92</v>
      </c>
      <c r="C10" s="57" t="e">
        <f>+'Anexo No. 7 Regionaliza Recau'!C9</f>
        <v>#REF!</v>
      </c>
      <c r="D10" s="12"/>
      <c r="E10" s="8"/>
      <c r="F10" s="8"/>
      <c r="G10" s="8"/>
      <c r="H10" s="8"/>
      <c r="I10" s="8"/>
      <c r="K10" s="1"/>
    </row>
    <row r="11" spans="2:11" x14ac:dyDescent="0.25">
      <c r="D11" s="55"/>
      <c r="E11" s="1"/>
      <c r="G11" s="1"/>
      <c r="I11" s="1"/>
      <c r="K11" s="1"/>
    </row>
    <row r="12" spans="2:11" x14ac:dyDescent="0.25">
      <c r="B12" s="259" t="s">
        <v>154</v>
      </c>
      <c r="C12" s="259"/>
      <c r="D12" s="259"/>
      <c r="E12" s="259"/>
      <c r="F12" s="259"/>
      <c r="G12" s="259"/>
      <c r="H12" s="259"/>
      <c r="I12" s="259"/>
      <c r="J12" s="259"/>
      <c r="K12" s="259"/>
    </row>
    <row r="13" spans="2:11" ht="12" customHeight="1" x14ac:dyDescent="0.25">
      <c r="B13" s="259" t="s">
        <v>93</v>
      </c>
      <c r="C13" s="259"/>
      <c r="D13" s="259"/>
      <c r="E13" s="259"/>
      <c r="F13" s="259"/>
      <c r="G13" s="259"/>
      <c r="H13" s="259"/>
      <c r="I13" s="259"/>
      <c r="J13" s="259"/>
      <c r="K13" s="259"/>
    </row>
    <row r="14" spans="2:11" ht="12" customHeight="1" thickBot="1" x14ac:dyDescent="0.3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2:11" ht="45.75" thickBot="1" x14ac:dyDescent="0.3">
      <c r="B15" s="76" t="s">
        <v>29</v>
      </c>
      <c r="C15" s="147" t="s">
        <v>155</v>
      </c>
      <c r="D15" s="148" t="s">
        <v>156</v>
      </c>
      <c r="E15" s="98" t="s">
        <v>157</v>
      </c>
      <c r="F15" s="149" t="s">
        <v>158</v>
      </c>
      <c r="G15" s="150" t="s">
        <v>159</v>
      </c>
      <c r="H15" s="151" t="s">
        <v>160</v>
      </c>
      <c r="I15" s="152" t="s">
        <v>161</v>
      </c>
      <c r="J15" s="153" t="s">
        <v>162</v>
      </c>
      <c r="K15" s="154" t="s">
        <v>163</v>
      </c>
    </row>
    <row r="16" spans="2:11" ht="34.5" customHeight="1" x14ac:dyDescent="0.25">
      <c r="B16" s="141" t="s">
        <v>98</v>
      </c>
      <c r="C16" s="142">
        <f>+SUM(C17:C20)</f>
        <v>0</v>
      </c>
      <c r="D16" s="143">
        <f t="shared" ref="D16:J16" si="0">+SUM(D17:D20)</f>
        <v>0</v>
      </c>
      <c r="E16" s="144">
        <f>IFERROR(D16/C16,0)</f>
        <v>0</v>
      </c>
      <c r="F16" s="145">
        <f t="shared" si="0"/>
        <v>0</v>
      </c>
      <c r="G16" s="144">
        <f t="shared" ref="G16:G80" si="1">IFERROR(F16/E16,0)</f>
        <v>0</v>
      </c>
      <c r="H16" s="145">
        <f t="shared" si="0"/>
        <v>0</v>
      </c>
      <c r="I16" s="144">
        <f t="shared" ref="I16:I80" si="2">IFERROR(H16/G16,0)</f>
        <v>0</v>
      </c>
      <c r="J16" s="145">
        <f t="shared" si="0"/>
        <v>0</v>
      </c>
      <c r="K16" s="146">
        <f t="shared" ref="K16:K80" si="3">IFERROR(J16/I16,0)</f>
        <v>0</v>
      </c>
    </row>
    <row r="17" spans="1:11" ht="45" x14ac:dyDescent="0.25">
      <c r="A17" s="42">
        <v>40</v>
      </c>
      <c r="B17" s="51" t="s">
        <v>99</v>
      </c>
      <c r="C17" s="105">
        <f>IFERROR(_xlfn.XLOOKUP(A17,#REF!,#REF!),0)</f>
        <v>0</v>
      </c>
      <c r="D17" s="48">
        <v>0</v>
      </c>
      <c r="E17" s="108">
        <f t="shared" ref="E17:E81" si="4">IFERROR(D17/C17,0)</f>
        <v>0</v>
      </c>
      <c r="F17" s="48">
        <v>0</v>
      </c>
      <c r="G17" s="108">
        <f t="shared" si="1"/>
        <v>0</v>
      </c>
      <c r="H17" s="48">
        <v>0</v>
      </c>
      <c r="I17" s="108">
        <f t="shared" si="2"/>
        <v>0</v>
      </c>
      <c r="J17" s="48">
        <v>0</v>
      </c>
      <c r="K17" s="109">
        <f t="shared" si="3"/>
        <v>0</v>
      </c>
    </row>
    <row r="18" spans="1:11" ht="45" x14ac:dyDescent="0.25">
      <c r="A18" s="42">
        <v>41</v>
      </c>
      <c r="B18" s="51" t="s">
        <v>187</v>
      </c>
      <c r="C18" s="105">
        <f>IFERROR(_xlfn.XLOOKUP(A18,#REF!,#REF!),0)</f>
        <v>0</v>
      </c>
      <c r="D18" s="48">
        <v>0</v>
      </c>
      <c r="E18" s="108">
        <f t="shared" si="4"/>
        <v>0</v>
      </c>
      <c r="F18" s="48">
        <v>0</v>
      </c>
      <c r="G18" s="108">
        <f t="shared" si="1"/>
        <v>0</v>
      </c>
      <c r="H18" s="48">
        <v>0</v>
      </c>
      <c r="I18" s="108">
        <f t="shared" si="2"/>
        <v>0</v>
      </c>
      <c r="J18" s="48">
        <v>0</v>
      </c>
      <c r="K18" s="109">
        <f t="shared" si="3"/>
        <v>0</v>
      </c>
    </row>
    <row r="19" spans="1:11" x14ac:dyDescent="0.25">
      <c r="A19" s="42">
        <v>42</v>
      </c>
      <c r="B19" s="51" t="s">
        <v>100</v>
      </c>
      <c r="C19" s="105">
        <f>IFERROR(_xlfn.XLOOKUP(A19,#REF!,#REF!),0)</f>
        <v>0</v>
      </c>
      <c r="D19" s="48">
        <v>0</v>
      </c>
      <c r="E19" s="108">
        <f t="shared" si="4"/>
        <v>0</v>
      </c>
      <c r="F19" s="48">
        <v>0</v>
      </c>
      <c r="G19" s="108">
        <f t="shared" si="1"/>
        <v>0</v>
      </c>
      <c r="H19" s="48">
        <v>0</v>
      </c>
      <c r="I19" s="108">
        <f t="shared" si="2"/>
        <v>0</v>
      </c>
      <c r="J19" s="48">
        <v>0</v>
      </c>
      <c r="K19" s="109">
        <f t="shared" si="3"/>
        <v>0</v>
      </c>
    </row>
    <row r="20" spans="1:11" x14ac:dyDescent="0.25">
      <c r="A20" s="42">
        <v>43</v>
      </c>
      <c r="B20" s="51" t="s">
        <v>101</v>
      </c>
      <c r="C20" s="105">
        <f>IFERROR(_xlfn.XLOOKUP(A20,#REF!,#REF!),0)</f>
        <v>0</v>
      </c>
      <c r="D20" s="48">
        <v>0</v>
      </c>
      <c r="E20" s="108">
        <f t="shared" si="4"/>
        <v>0</v>
      </c>
      <c r="F20" s="48">
        <v>0</v>
      </c>
      <c r="G20" s="108">
        <f t="shared" si="1"/>
        <v>0</v>
      </c>
      <c r="H20" s="48">
        <v>0</v>
      </c>
      <c r="I20" s="108">
        <f t="shared" si="2"/>
        <v>0</v>
      </c>
      <c r="J20" s="48">
        <v>0</v>
      </c>
      <c r="K20" s="109">
        <f t="shared" si="3"/>
        <v>0</v>
      </c>
    </row>
    <row r="21" spans="1:11" ht="30" x14ac:dyDescent="0.25">
      <c r="A21" s="42"/>
      <c r="B21" s="52" t="s">
        <v>102</v>
      </c>
      <c r="C21" s="106">
        <f>+C22+C24</f>
        <v>0</v>
      </c>
      <c r="D21" s="103">
        <f t="shared" ref="D21:J21" si="5">+D22+D24</f>
        <v>0</v>
      </c>
      <c r="E21" s="102">
        <f t="shared" si="4"/>
        <v>0</v>
      </c>
      <c r="F21" s="103">
        <f t="shared" si="5"/>
        <v>0</v>
      </c>
      <c r="G21" s="102">
        <f t="shared" si="1"/>
        <v>0</v>
      </c>
      <c r="H21" s="103">
        <f t="shared" si="5"/>
        <v>0</v>
      </c>
      <c r="I21" s="102">
        <f t="shared" si="2"/>
        <v>0</v>
      </c>
      <c r="J21" s="103">
        <f t="shared" si="5"/>
        <v>0</v>
      </c>
      <c r="K21" s="104">
        <f t="shared" si="3"/>
        <v>0</v>
      </c>
    </row>
    <row r="22" spans="1:11" x14ac:dyDescent="0.25">
      <c r="A22" s="42"/>
      <c r="B22" s="53" t="s">
        <v>61</v>
      </c>
      <c r="C22" s="106">
        <f>+C23</f>
        <v>0</v>
      </c>
      <c r="D22" s="103">
        <f t="shared" ref="D22:J22" si="6">+D23</f>
        <v>0</v>
      </c>
      <c r="E22" s="102">
        <f t="shared" si="4"/>
        <v>0</v>
      </c>
      <c r="F22" s="103">
        <f t="shared" si="6"/>
        <v>0</v>
      </c>
      <c r="G22" s="102">
        <f t="shared" si="1"/>
        <v>0</v>
      </c>
      <c r="H22" s="103">
        <f t="shared" si="6"/>
        <v>0</v>
      </c>
      <c r="I22" s="102">
        <f t="shared" si="2"/>
        <v>0</v>
      </c>
      <c r="J22" s="103">
        <f t="shared" si="6"/>
        <v>0</v>
      </c>
      <c r="K22" s="104">
        <f t="shared" si="3"/>
        <v>0</v>
      </c>
    </row>
    <row r="23" spans="1:11" x14ac:dyDescent="0.25">
      <c r="A23" s="54">
        <v>45</v>
      </c>
      <c r="B23" s="51" t="s">
        <v>61</v>
      </c>
      <c r="C23" s="105">
        <f>IFERROR(_xlfn.XLOOKUP(A23,#REF!,#REF!),0)</f>
        <v>0</v>
      </c>
      <c r="D23" s="48">
        <v>0</v>
      </c>
      <c r="E23" s="108">
        <f t="shared" si="4"/>
        <v>0</v>
      </c>
      <c r="F23" s="48">
        <v>0</v>
      </c>
      <c r="G23" s="108">
        <f t="shared" si="1"/>
        <v>0</v>
      </c>
      <c r="H23" s="48">
        <v>0</v>
      </c>
      <c r="I23" s="108">
        <f t="shared" si="2"/>
        <v>0</v>
      </c>
      <c r="J23" s="48">
        <v>0</v>
      </c>
      <c r="K23" s="109">
        <f t="shared" si="3"/>
        <v>0</v>
      </c>
    </row>
    <row r="24" spans="1:11" x14ac:dyDescent="0.25">
      <c r="A24" s="42"/>
      <c r="B24" s="52" t="s">
        <v>103</v>
      </c>
      <c r="C24" s="106">
        <f>+SUM(C25:C30)</f>
        <v>0</v>
      </c>
      <c r="D24" s="103">
        <f t="shared" ref="D24:J24" si="7">+SUM(D25:D30)</f>
        <v>0</v>
      </c>
      <c r="E24" s="102">
        <f t="shared" si="4"/>
        <v>0</v>
      </c>
      <c r="F24" s="103">
        <f t="shared" si="7"/>
        <v>0</v>
      </c>
      <c r="G24" s="102">
        <f t="shared" si="1"/>
        <v>0</v>
      </c>
      <c r="H24" s="103">
        <f t="shared" si="7"/>
        <v>0</v>
      </c>
      <c r="I24" s="102">
        <f t="shared" si="2"/>
        <v>0</v>
      </c>
      <c r="J24" s="103">
        <f t="shared" si="7"/>
        <v>0</v>
      </c>
      <c r="K24" s="104">
        <f t="shared" si="3"/>
        <v>0</v>
      </c>
    </row>
    <row r="25" spans="1:11" x14ac:dyDescent="0.25">
      <c r="A25" s="42">
        <v>0</v>
      </c>
      <c r="B25" s="51" t="s">
        <v>104</v>
      </c>
      <c r="C25" s="105">
        <f>IFERROR(_xlfn.XLOOKUP(A25,#REF!,#REF!),0)</f>
        <v>0</v>
      </c>
      <c r="D25" s="48">
        <v>0</v>
      </c>
      <c r="E25" s="108">
        <f t="shared" si="4"/>
        <v>0</v>
      </c>
      <c r="F25" s="48">
        <v>0</v>
      </c>
      <c r="G25" s="108">
        <f t="shared" si="1"/>
        <v>0</v>
      </c>
      <c r="H25" s="48">
        <v>0</v>
      </c>
      <c r="I25" s="108">
        <f t="shared" si="2"/>
        <v>0</v>
      </c>
      <c r="J25" s="48">
        <v>0</v>
      </c>
      <c r="K25" s="109">
        <f t="shared" si="3"/>
        <v>0</v>
      </c>
    </row>
    <row r="26" spans="1:11" x14ac:dyDescent="0.25">
      <c r="A26" s="42">
        <v>0</v>
      </c>
      <c r="B26" s="51" t="s">
        <v>105</v>
      </c>
      <c r="C26" s="105">
        <f>IFERROR(_xlfn.XLOOKUP(A26,#REF!,#REF!),0)</f>
        <v>0</v>
      </c>
      <c r="D26" s="48">
        <v>0</v>
      </c>
      <c r="E26" s="108">
        <f t="shared" si="4"/>
        <v>0</v>
      </c>
      <c r="F26" s="48">
        <v>0</v>
      </c>
      <c r="G26" s="108">
        <f t="shared" si="1"/>
        <v>0</v>
      </c>
      <c r="H26" s="48">
        <v>0</v>
      </c>
      <c r="I26" s="108">
        <f t="shared" si="2"/>
        <v>0</v>
      </c>
      <c r="J26" s="48">
        <v>0</v>
      </c>
      <c r="K26" s="109">
        <f t="shared" si="3"/>
        <v>0</v>
      </c>
    </row>
    <row r="27" spans="1:11" x14ac:dyDescent="0.25">
      <c r="A27" s="42">
        <v>0</v>
      </c>
      <c r="B27" s="51" t="s">
        <v>106</v>
      </c>
      <c r="C27" s="105">
        <f>IFERROR(_xlfn.XLOOKUP(A27,#REF!,#REF!),0)</f>
        <v>0</v>
      </c>
      <c r="D27" s="48">
        <v>0</v>
      </c>
      <c r="E27" s="108">
        <f t="shared" si="4"/>
        <v>0</v>
      </c>
      <c r="F27" s="48">
        <v>0</v>
      </c>
      <c r="G27" s="108">
        <f t="shared" si="1"/>
        <v>0</v>
      </c>
      <c r="H27" s="48">
        <v>0</v>
      </c>
      <c r="I27" s="108">
        <f t="shared" si="2"/>
        <v>0</v>
      </c>
      <c r="J27" s="48">
        <v>0</v>
      </c>
      <c r="K27" s="109">
        <f t="shared" si="3"/>
        <v>0</v>
      </c>
    </row>
    <row r="28" spans="1:11" x14ac:dyDescent="0.25">
      <c r="A28" s="42">
        <v>0</v>
      </c>
      <c r="B28" s="51" t="s">
        <v>107</v>
      </c>
      <c r="C28" s="105">
        <f>IFERROR(_xlfn.XLOOKUP(A28,#REF!,#REF!),0)</f>
        <v>0</v>
      </c>
      <c r="D28" s="48">
        <v>0</v>
      </c>
      <c r="E28" s="108">
        <f t="shared" si="4"/>
        <v>0</v>
      </c>
      <c r="F28" s="48">
        <v>0</v>
      </c>
      <c r="G28" s="108">
        <f t="shared" si="1"/>
        <v>0</v>
      </c>
      <c r="H28" s="48">
        <v>0</v>
      </c>
      <c r="I28" s="108">
        <f t="shared" si="2"/>
        <v>0</v>
      </c>
      <c r="J28" s="48">
        <v>0</v>
      </c>
      <c r="K28" s="109">
        <f t="shared" si="3"/>
        <v>0</v>
      </c>
    </row>
    <row r="29" spans="1:11" x14ac:dyDescent="0.25">
      <c r="A29" s="42">
        <v>0</v>
      </c>
      <c r="B29" s="51" t="s">
        <v>108</v>
      </c>
      <c r="C29" s="105">
        <f>IFERROR(_xlfn.XLOOKUP(A29,#REF!,#REF!),0)</f>
        <v>0</v>
      </c>
      <c r="D29" s="48">
        <v>0</v>
      </c>
      <c r="E29" s="108">
        <f t="shared" ref="E29" si="8">IFERROR(D29/C29,0)</f>
        <v>0</v>
      </c>
      <c r="F29" s="48">
        <v>0</v>
      </c>
      <c r="G29" s="108">
        <f t="shared" ref="G29" si="9">IFERROR(F29/E29,0)</f>
        <v>0</v>
      </c>
      <c r="H29" s="48">
        <v>0</v>
      </c>
      <c r="I29" s="108">
        <f t="shared" ref="I29" si="10">IFERROR(H29/G29,0)</f>
        <v>0</v>
      </c>
      <c r="J29" s="48">
        <v>0</v>
      </c>
      <c r="K29" s="109">
        <f t="shared" ref="K29" si="11">IFERROR(J29/I29,0)</f>
        <v>0</v>
      </c>
    </row>
    <row r="30" spans="1:11" x14ac:dyDescent="0.25">
      <c r="A30" s="42">
        <v>44</v>
      </c>
      <c r="B30" s="51" t="s">
        <v>210</v>
      </c>
      <c r="C30" s="105">
        <f>IFERROR(_xlfn.XLOOKUP(A30,#REF!,#REF!),0)</f>
        <v>0</v>
      </c>
      <c r="D30" s="48">
        <v>0</v>
      </c>
      <c r="E30" s="108">
        <f t="shared" si="4"/>
        <v>0</v>
      </c>
      <c r="F30" s="48">
        <v>0</v>
      </c>
      <c r="G30" s="108">
        <f t="shared" si="1"/>
        <v>0</v>
      </c>
      <c r="H30" s="48">
        <v>0</v>
      </c>
      <c r="I30" s="108">
        <f t="shared" si="2"/>
        <v>0</v>
      </c>
      <c r="J30" s="48">
        <v>0</v>
      </c>
      <c r="K30" s="109">
        <f t="shared" si="3"/>
        <v>0</v>
      </c>
    </row>
    <row r="31" spans="1:11" x14ac:dyDescent="0.25">
      <c r="A31" s="42"/>
      <c r="B31" s="110" t="s">
        <v>94</v>
      </c>
      <c r="C31" s="106">
        <f>+C16+C21</f>
        <v>0</v>
      </c>
      <c r="D31" s="103">
        <f t="shared" ref="D31:J31" si="12">+D16+D21</f>
        <v>0</v>
      </c>
      <c r="E31" s="102">
        <f t="shared" si="4"/>
        <v>0</v>
      </c>
      <c r="F31" s="103">
        <f t="shared" si="12"/>
        <v>0</v>
      </c>
      <c r="G31" s="102">
        <f t="shared" si="1"/>
        <v>0</v>
      </c>
      <c r="H31" s="103">
        <f t="shared" si="12"/>
        <v>0</v>
      </c>
      <c r="I31" s="102">
        <f t="shared" si="2"/>
        <v>0</v>
      </c>
      <c r="J31" s="103">
        <f t="shared" si="12"/>
        <v>0</v>
      </c>
      <c r="K31" s="104">
        <f t="shared" si="3"/>
        <v>0</v>
      </c>
    </row>
    <row r="32" spans="1:11" x14ac:dyDescent="0.25">
      <c r="B32" s="50"/>
      <c r="C32" s="101"/>
      <c r="D32" s="48">
        <v>0</v>
      </c>
      <c r="E32" s="108">
        <f t="shared" si="4"/>
        <v>0</v>
      </c>
      <c r="F32" s="48">
        <v>0</v>
      </c>
      <c r="G32" s="108">
        <f t="shared" si="1"/>
        <v>0</v>
      </c>
      <c r="H32" s="48">
        <v>0</v>
      </c>
      <c r="I32" s="108">
        <f t="shared" si="2"/>
        <v>0</v>
      </c>
      <c r="J32" s="48">
        <v>0</v>
      </c>
      <c r="K32" s="109">
        <f t="shared" si="3"/>
        <v>0</v>
      </c>
    </row>
    <row r="33" spans="2:11" s="11" customFormat="1" x14ac:dyDescent="0.25">
      <c r="B33" s="64" t="s">
        <v>36</v>
      </c>
      <c r="C33" s="111">
        <f>+C34+C71</f>
        <v>0</v>
      </c>
      <c r="D33" s="112">
        <f t="shared" ref="D33:J33" si="13">+D34+D71</f>
        <v>0</v>
      </c>
      <c r="E33" s="113">
        <f t="shared" si="4"/>
        <v>0</v>
      </c>
      <c r="F33" s="112">
        <f t="shared" si="13"/>
        <v>0</v>
      </c>
      <c r="G33" s="113">
        <f t="shared" si="1"/>
        <v>0</v>
      </c>
      <c r="H33" s="112">
        <f t="shared" si="13"/>
        <v>0</v>
      </c>
      <c r="I33" s="113">
        <f t="shared" si="2"/>
        <v>0</v>
      </c>
      <c r="J33" s="112">
        <f t="shared" si="13"/>
        <v>0</v>
      </c>
      <c r="K33" s="114">
        <f t="shared" si="3"/>
        <v>0</v>
      </c>
    </row>
    <row r="34" spans="2:11" s="11" customFormat="1" x14ac:dyDescent="0.25">
      <c r="B34" s="65" t="s">
        <v>109</v>
      </c>
      <c r="C34" s="115">
        <f>+C35+C47</f>
        <v>0</v>
      </c>
      <c r="D34" s="116">
        <f t="shared" ref="D34:J34" si="14">+D35+D47</f>
        <v>0</v>
      </c>
      <c r="E34" s="117">
        <f t="shared" si="4"/>
        <v>0</v>
      </c>
      <c r="F34" s="116">
        <f t="shared" si="14"/>
        <v>0</v>
      </c>
      <c r="G34" s="117">
        <f t="shared" si="1"/>
        <v>0</v>
      </c>
      <c r="H34" s="116">
        <f t="shared" si="14"/>
        <v>0</v>
      </c>
      <c r="I34" s="117">
        <f t="shared" si="2"/>
        <v>0</v>
      </c>
      <c r="J34" s="116">
        <f t="shared" si="14"/>
        <v>0</v>
      </c>
      <c r="K34" s="118">
        <f t="shared" si="3"/>
        <v>0</v>
      </c>
    </row>
    <row r="35" spans="2:11" s="11" customFormat="1" x14ac:dyDescent="0.25">
      <c r="B35" s="66" t="s">
        <v>164</v>
      </c>
      <c r="C35" s="119">
        <f>SUM(C36:C46)</f>
        <v>0</v>
      </c>
      <c r="D35" s="120">
        <f t="shared" ref="D35:J35" si="15">SUM(D36:D46)</f>
        <v>0</v>
      </c>
      <c r="E35" s="121">
        <f t="shared" si="4"/>
        <v>0</v>
      </c>
      <c r="F35" s="120">
        <f t="shared" si="15"/>
        <v>0</v>
      </c>
      <c r="G35" s="121">
        <f t="shared" si="1"/>
        <v>0</v>
      </c>
      <c r="H35" s="120">
        <f t="shared" si="15"/>
        <v>0</v>
      </c>
      <c r="I35" s="121">
        <f t="shared" si="2"/>
        <v>0</v>
      </c>
      <c r="J35" s="120">
        <f t="shared" si="15"/>
        <v>0</v>
      </c>
      <c r="K35" s="122">
        <f t="shared" si="3"/>
        <v>0</v>
      </c>
    </row>
    <row r="36" spans="2:11" x14ac:dyDescent="0.25">
      <c r="B36" s="67" t="s">
        <v>62</v>
      </c>
      <c r="C36" s="123">
        <f>IFERROR(_xlfn.XLOOKUP(B36,#REF!,#REF!),0)</f>
        <v>0</v>
      </c>
      <c r="D36" s="48">
        <v>0</v>
      </c>
      <c r="E36" s="108">
        <f t="shared" si="4"/>
        <v>0</v>
      </c>
      <c r="F36" s="48">
        <v>0</v>
      </c>
      <c r="G36" s="108">
        <f t="shared" si="1"/>
        <v>0</v>
      </c>
      <c r="H36" s="48">
        <v>0</v>
      </c>
      <c r="I36" s="108">
        <f t="shared" si="2"/>
        <v>0</v>
      </c>
      <c r="J36" s="48">
        <v>0</v>
      </c>
      <c r="K36" s="109">
        <f t="shared" si="3"/>
        <v>0</v>
      </c>
    </row>
    <row r="37" spans="2:11" x14ac:dyDescent="0.25">
      <c r="B37" s="67" t="s">
        <v>63</v>
      </c>
      <c r="C37" s="123">
        <f>IFERROR(_xlfn.XLOOKUP(B37,#REF!,#REF!),0)</f>
        <v>0</v>
      </c>
      <c r="D37" s="48">
        <v>0</v>
      </c>
      <c r="E37" s="108">
        <f t="shared" si="4"/>
        <v>0</v>
      </c>
      <c r="F37" s="48">
        <v>0</v>
      </c>
      <c r="G37" s="108">
        <f t="shared" si="1"/>
        <v>0</v>
      </c>
      <c r="H37" s="48">
        <v>0</v>
      </c>
      <c r="I37" s="108">
        <f t="shared" si="2"/>
        <v>0</v>
      </c>
      <c r="J37" s="48">
        <v>0</v>
      </c>
      <c r="K37" s="109">
        <f t="shared" si="3"/>
        <v>0</v>
      </c>
    </row>
    <row r="38" spans="2:11" x14ac:dyDescent="0.25">
      <c r="B38" s="67" t="s">
        <v>64</v>
      </c>
      <c r="C38" s="123">
        <f>IFERROR(_xlfn.XLOOKUP(B38,#REF!,#REF!),0)</f>
        <v>0</v>
      </c>
      <c r="D38" s="48">
        <v>0</v>
      </c>
      <c r="E38" s="108">
        <f t="shared" si="4"/>
        <v>0</v>
      </c>
      <c r="F38" s="48">
        <v>0</v>
      </c>
      <c r="G38" s="108">
        <f t="shared" si="1"/>
        <v>0</v>
      </c>
      <c r="H38" s="48">
        <v>0</v>
      </c>
      <c r="I38" s="108">
        <f t="shared" si="2"/>
        <v>0</v>
      </c>
      <c r="J38" s="48">
        <v>0</v>
      </c>
      <c r="K38" s="109">
        <f t="shared" si="3"/>
        <v>0</v>
      </c>
    </row>
    <row r="39" spans="2:11" x14ac:dyDescent="0.25">
      <c r="B39" s="67" t="s">
        <v>65</v>
      </c>
      <c r="C39" s="123">
        <f>IFERROR(_xlfn.XLOOKUP(B39,#REF!,#REF!),0)</f>
        <v>0</v>
      </c>
      <c r="D39" s="48">
        <v>0</v>
      </c>
      <c r="E39" s="108">
        <f t="shared" si="4"/>
        <v>0</v>
      </c>
      <c r="F39" s="48">
        <v>0</v>
      </c>
      <c r="G39" s="108">
        <f t="shared" si="1"/>
        <v>0</v>
      </c>
      <c r="H39" s="48">
        <v>0</v>
      </c>
      <c r="I39" s="108">
        <f t="shared" si="2"/>
        <v>0</v>
      </c>
      <c r="J39" s="48">
        <v>0</v>
      </c>
      <c r="K39" s="109">
        <f t="shared" si="3"/>
        <v>0</v>
      </c>
    </row>
    <row r="40" spans="2:11" x14ac:dyDescent="0.25">
      <c r="B40" s="67" t="s">
        <v>66</v>
      </c>
      <c r="C40" s="123">
        <f>IFERROR(_xlfn.XLOOKUP(B40,#REF!,#REF!),0)</f>
        <v>0</v>
      </c>
      <c r="D40" s="48">
        <v>0</v>
      </c>
      <c r="E40" s="108">
        <f t="shared" si="4"/>
        <v>0</v>
      </c>
      <c r="F40" s="48">
        <v>0</v>
      </c>
      <c r="G40" s="108">
        <f t="shared" si="1"/>
        <v>0</v>
      </c>
      <c r="H40" s="48">
        <v>0</v>
      </c>
      <c r="I40" s="108">
        <f t="shared" si="2"/>
        <v>0</v>
      </c>
      <c r="J40" s="48">
        <v>0</v>
      </c>
      <c r="K40" s="109">
        <f t="shared" si="3"/>
        <v>0</v>
      </c>
    </row>
    <row r="41" spans="2:11" x14ac:dyDescent="0.25">
      <c r="B41" s="67" t="s">
        <v>67</v>
      </c>
      <c r="C41" s="123">
        <f>IFERROR(_xlfn.XLOOKUP(B41,#REF!,#REF!),0)</f>
        <v>0</v>
      </c>
      <c r="D41" s="48">
        <v>0</v>
      </c>
      <c r="E41" s="108">
        <f t="shared" si="4"/>
        <v>0</v>
      </c>
      <c r="F41" s="48">
        <v>0</v>
      </c>
      <c r="G41" s="108">
        <f t="shared" si="1"/>
        <v>0</v>
      </c>
      <c r="H41" s="48">
        <v>0</v>
      </c>
      <c r="I41" s="108">
        <f t="shared" si="2"/>
        <v>0</v>
      </c>
      <c r="J41" s="48">
        <v>0</v>
      </c>
      <c r="K41" s="109">
        <f t="shared" si="3"/>
        <v>0</v>
      </c>
    </row>
    <row r="42" spans="2:11" x14ac:dyDescent="0.25">
      <c r="B42" s="67" t="s">
        <v>68</v>
      </c>
      <c r="C42" s="123">
        <f>IFERROR(_xlfn.XLOOKUP(B42,#REF!,#REF!),0)</f>
        <v>0</v>
      </c>
      <c r="D42" s="48">
        <v>0</v>
      </c>
      <c r="E42" s="108">
        <f t="shared" si="4"/>
        <v>0</v>
      </c>
      <c r="F42" s="48">
        <v>0</v>
      </c>
      <c r="G42" s="108">
        <f t="shared" si="1"/>
        <v>0</v>
      </c>
      <c r="H42" s="48">
        <v>0</v>
      </c>
      <c r="I42" s="108">
        <f t="shared" si="2"/>
        <v>0</v>
      </c>
      <c r="J42" s="48">
        <v>0</v>
      </c>
      <c r="K42" s="109">
        <f t="shared" si="3"/>
        <v>0</v>
      </c>
    </row>
    <row r="43" spans="2:11" x14ac:dyDescent="0.25">
      <c r="B43" s="67" t="s">
        <v>69</v>
      </c>
      <c r="C43" s="123">
        <f>IFERROR(_xlfn.XLOOKUP(B43,#REF!,#REF!),0)</f>
        <v>0</v>
      </c>
      <c r="D43" s="48">
        <v>0</v>
      </c>
      <c r="E43" s="108">
        <f t="shared" si="4"/>
        <v>0</v>
      </c>
      <c r="F43" s="48">
        <v>0</v>
      </c>
      <c r="G43" s="108">
        <f t="shared" si="1"/>
        <v>0</v>
      </c>
      <c r="H43" s="48">
        <v>0</v>
      </c>
      <c r="I43" s="108">
        <f t="shared" si="2"/>
        <v>0</v>
      </c>
      <c r="J43" s="48">
        <v>0</v>
      </c>
      <c r="K43" s="109">
        <f t="shared" si="3"/>
        <v>0</v>
      </c>
    </row>
    <row r="44" spans="2:11" x14ac:dyDescent="0.25">
      <c r="B44" s="67" t="s">
        <v>112</v>
      </c>
      <c r="C44" s="123">
        <f>IFERROR(_xlfn.XLOOKUP(B44,#REF!,#REF!),0)</f>
        <v>0</v>
      </c>
      <c r="D44" s="48">
        <v>0</v>
      </c>
      <c r="E44" s="108">
        <f t="shared" si="4"/>
        <v>0</v>
      </c>
      <c r="F44" s="48">
        <v>0</v>
      </c>
      <c r="G44" s="108">
        <f t="shared" si="1"/>
        <v>0</v>
      </c>
      <c r="H44" s="48">
        <v>0</v>
      </c>
      <c r="I44" s="108">
        <f t="shared" si="2"/>
        <v>0</v>
      </c>
      <c r="J44" s="48">
        <v>0</v>
      </c>
      <c r="K44" s="109">
        <f t="shared" si="3"/>
        <v>0</v>
      </c>
    </row>
    <row r="45" spans="2:11" x14ac:dyDescent="0.25">
      <c r="B45" s="67" t="s">
        <v>193</v>
      </c>
      <c r="C45" s="123">
        <f>IFERROR(_xlfn.XLOOKUP(B45,#REF!,#REF!),0)</f>
        <v>0</v>
      </c>
      <c r="D45" s="48">
        <v>0</v>
      </c>
      <c r="E45" s="108">
        <f t="shared" si="4"/>
        <v>0</v>
      </c>
      <c r="F45" s="48">
        <v>0</v>
      </c>
      <c r="G45" s="108">
        <f t="shared" si="1"/>
        <v>0</v>
      </c>
      <c r="H45" s="48">
        <v>0</v>
      </c>
      <c r="I45" s="108">
        <f t="shared" si="2"/>
        <v>0</v>
      </c>
      <c r="J45" s="48">
        <v>0</v>
      </c>
      <c r="K45" s="109">
        <f t="shared" si="3"/>
        <v>0</v>
      </c>
    </row>
    <row r="46" spans="2:11" x14ac:dyDescent="0.25">
      <c r="B46" s="67" t="s">
        <v>111</v>
      </c>
      <c r="C46" s="123">
        <f>IFERROR(_xlfn.XLOOKUP(B46,#REF!,#REF!),0)</f>
        <v>0</v>
      </c>
      <c r="D46" s="48">
        <v>0</v>
      </c>
      <c r="E46" s="108">
        <f t="shared" si="4"/>
        <v>0</v>
      </c>
      <c r="F46" s="48">
        <v>0</v>
      </c>
      <c r="G46" s="108">
        <f t="shared" si="1"/>
        <v>0</v>
      </c>
      <c r="H46" s="48">
        <v>0</v>
      </c>
      <c r="I46" s="108">
        <f t="shared" si="2"/>
        <v>0</v>
      </c>
      <c r="J46" s="48">
        <v>0</v>
      </c>
      <c r="K46" s="109">
        <f t="shared" si="3"/>
        <v>0</v>
      </c>
    </row>
    <row r="47" spans="2:11" s="11" customFormat="1" ht="30" x14ac:dyDescent="0.25">
      <c r="B47" s="66" t="s">
        <v>165</v>
      </c>
      <c r="C47" s="119">
        <f>SUM(C48:C70)</f>
        <v>0</v>
      </c>
      <c r="D47" s="120">
        <f t="shared" ref="D47:J47" si="16">SUM(D48:D70)</f>
        <v>0</v>
      </c>
      <c r="E47" s="121">
        <f t="shared" si="4"/>
        <v>0</v>
      </c>
      <c r="F47" s="120">
        <f t="shared" si="16"/>
        <v>0</v>
      </c>
      <c r="G47" s="121">
        <f t="shared" si="1"/>
        <v>0</v>
      </c>
      <c r="H47" s="120">
        <f t="shared" si="16"/>
        <v>0</v>
      </c>
      <c r="I47" s="121">
        <f t="shared" si="2"/>
        <v>0</v>
      </c>
      <c r="J47" s="120">
        <f t="shared" si="16"/>
        <v>0</v>
      </c>
      <c r="K47" s="122">
        <f t="shared" si="3"/>
        <v>0</v>
      </c>
    </row>
    <row r="48" spans="2:11" x14ac:dyDescent="0.25">
      <c r="B48" s="67" t="s">
        <v>26</v>
      </c>
      <c r="C48" s="124">
        <f>IFERROR(_xlfn.XLOOKUP(B48,#REF!,#REF!),0)</f>
        <v>0</v>
      </c>
      <c r="D48" s="48">
        <v>0</v>
      </c>
      <c r="E48" s="108">
        <f t="shared" si="4"/>
        <v>0</v>
      </c>
      <c r="F48" s="48">
        <v>0</v>
      </c>
      <c r="G48" s="108">
        <f t="shared" si="1"/>
        <v>0</v>
      </c>
      <c r="H48" s="48">
        <v>0</v>
      </c>
      <c r="I48" s="108">
        <f t="shared" si="2"/>
        <v>0</v>
      </c>
      <c r="J48" s="48">
        <v>0</v>
      </c>
      <c r="K48" s="109">
        <f t="shared" si="3"/>
        <v>0</v>
      </c>
    </row>
    <row r="49" spans="2:11" x14ac:dyDescent="0.25">
      <c r="B49" s="67" t="s">
        <v>192</v>
      </c>
      <c r="C49" s="123">
        <f>IFERROR(_xlfn.XLOOKUP(B49,#REF!,#REF!),0)</f>
        <v>0</v>
      </c>
      <c r="D49" s="48">
        <v>0</v>
      </c>
      <c r="E49" s="108">
        <f t="shared" si="4"/>
        <v>0</v>
      </c>
      <c r="F49" s="48">
        <v>0</v>
      </c>
      <c r="G49" s="108">
        <f t="shared" si="1"/>
        <v>0</v>
      </c>
      <c r="H49" s="48">
        <v>0</v>
      </c>
      <c r="I49" s="108">
        <f t="shared" si="2"/>
        <v>0</v>
      </c>
      <c r="J49" s="48">
        <v>0</v>
      </c>
      <c r="K49" s="109">
        <f t="shared" si="3"/>
        <v>0</v>
      </c>
    </row>
    <row r="50" spans="2:11" x14ac:dyDescent="0.25">
      <c r="B50" s="67" t="s">
        <v>85</v>
      </c>
      <c r="C50" s="123">
        <f>IFERROR(_xlfn.XLOOKUP(B50,#REF!,#REF!),0)</f>
        <v>0</v>
      </c>
      <c r="D50" s="48">
        <v>0</v>
      </c>
      <c r="E50" s="108">
        <f t="shared" si="4"/>
        <v>0</v>
      </c>
      <c r="F50" s="48">
        <v>0</v>
      </c>
      <c r="G50" s="108">
        <f t="shared" si="1"/>
        <v>0</v>
      </c>
      <c r="H50" s="48">
        <v>0</v>
      </c>
      <c r="I50" s="108">
        <f t="shared" si="2"/>
        <v>0</v>
      </c>
      <c r="J50" s="48">
        <v>0</v>
      </c>
      <c r="K50" s="109">
        <f t="shared" si="3"/>
        <v>0</v>
      </c>
    </row>
    <row r="51" spans="2:11" x14ac:dyDescent="0.25">
      <c r="B51" s="67" t="s">
        <v>71</v>
      </c>
      <c r="C51" s="123">
        <f>IFERROR(_xlfn.XLOOKUP(B51,#REF!,#REF!),0)</f>
        <v>0</v>
      </c>
      <c r="D51" s="48">
        <v>0</v>
      </c>
      <c r="E51" s="108">
        <f t="shared" si="4"/>
        <v>0</v>
      </c>
      <c r="F51" s="48">
        <v>0</v>
      </c>
      <c r="G51" s="108">
        <f t="shared" si="1"/>
        <v>0</v>
      </c>
      <c r="H51" s="48">
        <v>0</v>
      </c>
      <c r="I51" s="108">
        <f t="shared" si="2"/>
        <v>0</v>
      </c>
      <c r="J51" s="48">
        <v>0</v>
      </c>
      <c r="K51" s="109">
        <f t="shared" si="3"/>
        <v>0</v>
      </c>
    </row>
    <row r="52" spans="2:11" x14ac:dyDescent="0.25">
      <c r="B52" s="67" t="s">
        <v>73</v>
      </c>
      <c r="C52" s="123">
        <f>IFERROR(_xlfn.XLOOKUP(B52,#REF!,#REF!),0)</f>
        <v>0</v>
      </c>
      <c r="D52" s="48">
        <v>0</v>
      </c>
      <c r="E52" s="108">
        <f t="shared" si="4"/>
        <v>0</v>
      </c>
      <c r="F52" s="48">
        <v>0</v>
      </c>
      <c r="G52" s="108">
        <f t="shared" si="1"/>
        <v>0</v>
      </c>
      <c r="H52" s="48">
        <v>0</v>
      </c>
      <c r="I52" s="108">
        <f t="shared" si="2"/>
        <v>0</v>
      </c>
      <c r="J52" s="48">
        <v>0</v>
      </c>
      <c r="K52" s="109">
        <f t="shared" si="3"/>
        <v>0</v>
      </c>
    </row>
    <row r="53" spans="2:11" x14ac:dyDescent="0.25">
      <c r="B53" s="67" t="s">
        <v>113</v>
      </c>
      <c r="C53" s="123">
        <f>IFERROR(_xlfn.XLOOKUP(B53,#REF!,#REF!),0)</f>
        <v>0</v>
      </c>
      <c r="D53" s="48">
        <v>0</v>
      </c>
      <c r="E53" s="108">
        <f t="shared" si="4"/>
        <v>0</v>
      </c>
      <c r="F53" s="48">
        <v>0</v>
      </c>
      <c r="G53" s="108">
        <f t="shared" si="1"/>
        <v>0</v>
      </c>
      <c r="H53" s="48">
        <v>0</v>
      </c>
      <c r="I53" s="108">
        <f t="shared" si="2"/>
        <v>0</v>
      </c>
      <c r="J53" s="48">
        <v>0</v>
      </c>
      <c r="K53" s="109">
        <f t="shared" si="3"/>
        <v>0</v>
      </c>
    </row>
    <row r="54" spans="2:11" x14ac:dyDescent="0.25">
      <c r="B54" s="67" t="s">
        <v>76</v>
      </c>
      <c r="C54" s="123">
        <f>IFERROR(_xlfn.XLOOKUP(B54,#REF!,#REF!),0)</f>
        <v>0</v>
      </c>
      <c r="D54" s="48">
        <v>0</v>
      </c>
      <c r="E54" s="108">
        <f t="shared" si="4"/>
        <v>0</v>
      </c>
      <c r="F54" s="48">
        <v>0</v>
      </c>
      <c r="G54" s="108">
        <f t="shared" si="1"/>
        <v>0</v>
      </c>
      <c r="H54" s="48">
        <v>0</v>
      </c>
      <c r="I54" s="108">
        <f t="shared" si="2"/>
        <v>0</v>
      </c>
      <c r="J54" s="48">
        <v>0</v>
      </c>
      <c r="K54" s="109">
        <f t="shared" si="3"/>
        <v>0</v>
      </c>
    </row>
    <row r="55" spans="2:11" x14ac:dyDescent="0.25">
      <c r="B55" s="67" t="s">
        <v>77</v>
      </c>
      <c r="C55" s="123">
        <f>IFERROR(_xlfn.XLOOKUP(B55,#REF!,#REF!),0)</f>
        <v>0</v>
      </c>
      <c r="D55" s="48">
        <v>0</v>
      </c>
      <c r="E55" s="108">
        <f t="shared" si="4"/>
        <v>0</v>
      </c>
      <c r="F55" s="48">
        <v>0</v>
      </c>
      <c r="G55" s="108">
        <f t="shared" si="1"/>
        <v>0</v>
      </c>
      <c r="H55" s="48">
        <v>0</v>
      </c>
      <c r="I55" s="108">
        <f t="shared" si="2"/>
        <v>0</v>
      </c>
      <c r="J55" s="48">
        <v>0</v>
      </c>
      <c r="K55" s="109">
        <f t="shared" si="3"/>
        <v>0</v>
      </c>
    </row>
    <row r="56" spans="2:11" x14ac:dyDescent="0.25">
      <c r="B56" s="67" t="s">
        <v>75</v>
      </c>
      <c r="C56" s="123">
        <f>IFERROR(_xlfn.XLOOKUP(B56,#REF!,#REF!),0)</f>
        <v>0</v>
      </c>
      <c r="D56" s="48">
        <v>0</v>
      </c>
      <c r="E56" s="108">
        <f t="shared" si="4"/>
        <v>0</v>
      </c>
      <c r="F56" s="48">
        <v>0</v>
      </c>
      <c r="G56" s="108">
        <f t="shared" si="1"/>
        <v>0</v>
      </c>
      <c r="H56" s="48">
        <v>0</v>
      </c>
      <c r="I56" s="108">
        <f t="shared" si="2"/>
        <v>0</v>
      </c>
      <c r="J56" s="48">
        <v>0</v>
      </c>
      <c r="K56" s="109">
        <f t="shared" si="3"/>
        <v>0</v>
      </c>
    </row>
    <row r="57" spans="2:11" x14ac:dyDescent="0.25">
      <c r="B57" s="67" t="s">
        <v>114</v>
      </c>
      <c r="C57" s="123">
        <f>IFERROR(_xlfn.XLOOKUP(B57,#REF!,#REF!),0)</f>
        <v>0</v>
      </c>
      <c r="D57" s="48">
        <v>0</v>
      </c>
      <c r="E57" s="108">
        <f t="shared" si="4"/>
        <v>0</v>
      </c>
      <c r="F57" s="48">
        <v>0</v>
      </c>
      <c r="G57" s="108">
        <f t="shared" si="1"/>
        <v>0</v>
      </c>
      <c r="H57" s="48">
        <v>0</v>
      </c>
      <c r="I57" s="108">
        <f t="shared" si="2"/>
        <v>0</v>
      </c>
      <c r="J57" s="48">
        <v>0</v>
      </c>
      <c r="K57" s="109">
        <f t="shared" si="3"/>
        <v>0</v>
      </c>
    </row>
    <row r="58" spans="2:11" x14ac:dyDescent="0.25">
      <c r="B58" s="67" t="s">
        <v>115</v>
      </c>
      <c r="C58" s="123">
        <f>IFERROR(_xlfn.XLOOKUP(B58,#REF!,#REF!),0)</f>
        <v>0</v>
      </c>
      <c r="D58" s="48">
        <v>0</v>
      </c>
      <c r="E58" s="108">
        <f t="shared" si="4"/>
        <v>0</v>
      </c>
      <c r="F58" s="48">
        <v>0</v>
      </c>
      <c r="G58" s="108">
        <f t="shared" si="1"/>
        <v>0</v>
      </c>
      <c r="H58" s="48">
        <v>0</v>
      </c>
      <c r="I58" s="108">
        <f t="shared" si="2"/>
        <v>0</v>
      </c>
      <c r="J58" s="48">
        <v>0</v>
      </c>
      <c r="K58" s="109">
        <f t="shared" si="3"/>
        <v>0</v>
      </c>
    </row>
    <row r="59" spans="2:11" x14ac:dyDescent="0.25">
      <c r="B59" s="67" t="s">
        <v>184</v>
      </c>
      <c r="C59" s="123">
        <f>IFERROR(_xlfn.XLOOKUP(B59,#REF!,#REF!),0)</f>
        <v>0</v>
      </c>
      <c r="D59" s="48">
        <v>0</v>
      </c>
      <c r="E59" s="108">
        <f t="shared" si="4"/>
        <v>0</v>
      </c>
      <c r="F59" s="48">
        <v>0</v>
      </c>
      <c r="G59" s="108">
        <f t="shared" si="1"/>
        <v>0</v>
      </c>
      <c r="H59" s="48">
        <v>0</v>
      </c>
      <c r="I59" s="108">
        <f t="shared" si="2"/>
        <v>0</v>
      </c>
      <c r="J59" s="48">
        <v>0</v>
      </c>
      <c r="K59" s="109">
        <f t="shared" si="3"/>
        <v>0</v>
      </c>
    </row>
    <row r="60" spans="2:11" x14ac:dyDescent="0.25">
      <c r="B60" s="67" t="s">
        <v>72</v>
      </c>
      <c r="C60" s="123">
        <f>IFERROR(_xlfn.XLOOKUP(B60,#REF!,#REF!),0)</f>
        <v>0</v>
      </c>
      <c r="D60" s="48">
        <v>0</v>
      </c>
      <c r="E60" s="108">
        <f t="shared" si="4"/>
        <v>0</v>
      </c>
      <c r="F60" s="48">
        <v>0</v>
      </c>
      <c r="G60" s="108">
        <f t="shared" si="1"/>
        <v>0</v>
      </c>
      <c r="H60" s="48">
        <v>0</v>
      </c>
      <c r="I60" s="108">
        <f t="shared" si="2"/>
        <v>0</v>
      </c>
      <c r="J60" s="48">
        <v>0</v>
      </c>
      <c r="K60" s="109">
        <f t="shared" si="3"/>
        <v>0</v>
      </c>
    </row>
    <row r="61" spans="2:11" x14ac:dyDescent="0.25">
      <c r="B61" s="67" t="s">
        <v>74</v>
      </c>
      <c r="C61" s="123">
        <f>IFERROR(_xlfn.XLOOKUP(B61,#REF!,#REF!),0)</f>
        <v>0</v>
      </c>
      <c r="D61" s="48">
        <v>0</v>
      </c>
      <c r="E61" s="108">
        <f t="shared" si="4"/>
        <v>0</v>
      </c>
      <c r="F61" s="48">
        <v>0</v>
      </c>
      <c r="G61" s="108">
        <f t="shared" si="1"/>
        <v>0</v>
      </c>
      <c r="H61" s="48">
        <v>0</v>
      </c>
      <c r="I61" s="108">
        <f t="shared" si="2"/>
        <v>0</v>
      </c>
      <c r="J61" s="48">
        <v>0</v>
      </c>
      <c r="K61" s="109">
        <f t="shared" si="3"/>
        <v>0</v>
      </c>
    </row>
    <row r="62" spans="2:11" x14ac:dyDescent="0.25">
      <c r="B62" s="67" t="s">
        <v>11</v>
      </c>
      <c r="C62" s="123">
        <f>IFERROR(_xlfn.XLOOKUP(B62,#REF!,#REF!),0)</f>
        <v>0</v>
      </c>
      <c r="D62" s="48">
        <v>0</v>
      </c>
      <c r="E62" s="108">
        <f t="shared" si="4"/>
        <v>0</v>
      </c>
      <c r="F62" s="48">
        <v>0</v>
      </c>
      <c r="G62" s="108">
        <f t="shared" si="1"/>
        <v>0</v>
      </c>
      <c r="H62" s="48">
        <v>0</v>
      </c>
      <c r="I62" s="108">
        <f t="shared" si="2"/>
        <v>0</v>
      </c>
      <c r="J62" s="48">
        <v>0</v>
      </c>
      <c r="K62" s="109">
        <f t="shared" si="3"/>
        <v>0</v>
      </c>
    </row>
    <row r="63" spans="2:11" x14ac:dyDescent="0.25">
      <c r="B63" s="67" t="s">
        <v>116</v>
      </c>
      <c r="C63" s="123">
        <f>IFERROR(_xlfn.XLOOKUP(B63,#REF!,#REF!),0)</f>
        <v>0</v>
      </c>
      <c r="D63" s="48">
        <v>0</v>
      </c>
      <c r="E63" s="108">
        <f t="shared" si="4"/>
        <v>0</v>
      </c>
      <c r="F63" s="48">
        <v>0</v>
      </c>
      <c r="G63" s="108">
        <f t="shared" si="1"/>
        <v>0</v>
      </c>
      <c r="H63" s="48">
        <v>0</v>
      </c>
      <c r="I63" s="108">
        <f t="shared" si="2"/>
        <v>0</v>
      </c>
      <c r="J63" s="48">
        <v>0</v>
      </c>
      <c r="K63" s="109">
        <f t="shared" si="3"/>
        <v>0</v>
      </c>
    </row>
    <row r="64" spans="2:11" x14ac:dyDescent="0.25">
      <c r="B64" s="67" t="s">
        <v>185</v>
      </c>
      <c r="C64" s="123">
        <f>IFERROR(_xlfn.XLOOKUP(B64,#REF!,#REF!),0)</f>
        <v>0</v>
      </c>
      <c r="D64" s="48">
        <v>0</v>
      </c>
      <c r="E64" s="108">
        <f t="shared" si="4"/>
        <v>0</v>
      </c>
      <c r="F64" s="48">
        <v>0</v>
      </c>
      <c r="G64" s="108">
        <f t="shared" si="1"/>
        <v>0</v>
      </c>
      <c r="H64" s="48">
        <v>0</v>
      </c>
      <c r="I64" s="108">
        <f t="shared" si="2"/>
        <v>0</v>
      </c>
      <c r="J64" s="48">
        <v>0</v>
      </c>
      <c r="K64" s="109">
        <f t="shared" si="3"/>
        <v>0</v>
      </c>
    </row>
    <row r="65" spans="2:11" x14ac:dyDescent="0.25">
      <c r="B65" s="67" t="s">
        <v>118</v>
      </c>
      <c r="C65" s="123">
        <f>IFERROR(_xlfn.XLOOKUP(B65,#REF!,#REF!),0)</f>
        <v>0</v>
      </c>
      <c r="D65" s="48">
        <v>0</v>
      </c>
      <c r="E65" s="108">
        <f t="shared" si="4"/>
        <v>0</v>
      </c>
      <c r="F65" s="48">
        <v>0</v>
      </c>
      <c r="G65" s="108">
        <f t="shared" si="1"/>
        <v>0</v>
      </c>
      <c r="H65" s="48">
        <v>0</v>
      </c>
      <c r="I65" s="108">
        <f t="shared" si="2"/>
        <v>0</v>
      </c>
      <c r="J65" s="48">
        <v>0</v>
      </c>
      <c r="K65" s="109">
        <f t="shared" si="3"/>
        <v>0</v>
      </c>
    </row>
    <row r="66" spans="2:11" x14ac:dyDescent="0.25">
      <c r="B66" s="67" t="s">
        <v>119</v>
      </c>
      <c r="C66" s="123">
        <f>IFERROR(_xlfn.XLOOKUP(B66,#REF!,#REF!),0)</f>
        <v>0</v>
      </c>
      <c r="D66" s="48">
        <v>0</v>
      </c>
      <c r="E66" s="108">
        <f t="shared" si="4"/>
        <v>0</v>
      </c>
      <c r="F66" s="48">
        <v>0</v>
      </c>
      <c r="G66" s="108">
        <f t="shared" si="1"/>
        <v>0</v>
      </c>
      <c r="H66" s="48">
        <v>0</v>
      </c>
      <c r="I66" s="108">
        <f t="shared" si="2"/>
        <v>0</v>
      </c>
      <c r="J66" s="48">
        <v>0</v>
      </c>
      <c r="K66" s="109">
        <f t="shared" si="3"/>
        <v>0</v>
      </c>
    </row>
    <row r="67" spans="2:11" x14ac:dyDescent="0.25">
      <c r="B67" s="67" t="s">
        <v>120</v>
      </c>
      <c r="C67" s="123">
        <f>IFERROR(_xlfn.XLOOKUP(B67,#REF!,#REF!),0)</f>
        <v>0</v>
      </c>
      <c r="D67" s="48">
        <v>0</v>
      </c>
      <c r="E67" s="108">
        <f t="shared" si="4"/>
        <v>0</v>
      </c>
      <c r="F67" s="48">
        <v>0</v>
      </c>
      <c r="G67" s="108">
        <f t="shared" si="1"/>
        <v>0</v>
      </c>
      <c r="H67" s="48">
        <v>0</v>
      </c>
      <c r="I67" s="108">
        <f t="shared" si="2"/>
        <v>0</v>
      </c>
      <c r="J67" s="48">
        <v>0</v>
      </c>
      <c r="K67" s="109">
        <f t="shared" si="3"/>
        <v>0</v>
      </c>
    </row>
    <row r="68" spans="2:11" x14ac:dyDescent="0.25">
      <c r="B68" s="67" t="s">
        <v>121</v>
      </c>
      <c r="C68" s="123">
        <f>IFERROR(_xlfn.XLOOKUP(B68,#REF!,#REF!),0)</f>
        <v>0</v>
      </c>
      <c r="D68" s="48">
        <v>0</v>
      </c>
      <c r="E68" s="108">
        <f t="shared" si="4"/>
        <v>0</v>
      </c>
      <c r="F68" s="48">
        <v>0</v>
      </c>
      <c r="G68" s="108">
        <f t="shared" si="1"/>
        <v>0</v>
      </c>
      <c r="H68" s="48">
        <v>0</v>
      </c>
      <c r="I68" s="108">
        <f t="shared" si="2"/>
        <v>0</v>
      </c>
      <c r="J68" s="48">
        <v>0</v>
      </c>
      <c r="K68" s="109">
        <f t="shared" si="3"/>
        <v>0</v>
      </c>
    </row>
    <row r="69" spans="2:11" x14ac:dyDescent="0.25">
      <c r="B69" s="67" t="s">
        <v>12</v>
      </c>
      <c r="C69" s="123">
        <f>IFERROR(_xlfn.XLOOKUP(B69,#REF!,#REF!),0)</f>
        <v>0</v>
      </c>
      <c r="D69" s="48">
        <v>0</v>
      </c>
      <c r="E69" s="108">
        <f t="shared" si="4"/>
        <v>0</v>
      </c>
      <c r="F69" s="48">
        <v>0</v>
      </c>
      <c r="G69" s="108">
        <f t="shared" si="1"/>
        <v>0</v>
      </c>
      <c r="H69" s="48">
        <v>0</v>
      </c>
      <c r="I69" s="108">
        <f t="shared" si="2"/>
        <v>0</v>
      </c>
      <c r="J69" s="48">
        <v>0</v>
      </c>
      <c r="K69" s="109">
        <f t="shared" si="3"/>
        <v>0</v>
      </c>
    </row>
    <row r="70" spans="2:11" x14ac:dyDescent="0.25">
      <c r="B70" s="67" t="s">
        <v>86</v>
      </c>
      <c r="C70" s="123">
        <f>IFERROR(_xlfn.XLOOKUP(B70,#REF!,#REF!),0)</f>
        <v>0</v>
      </c>
      <c r="D70" s="48">
        <v>0</v>
      </c>
      <c r="E70" s="108">
        <f t="shared" si="4"/>
        <v>0</v>
      </c>
      <c r="F70" s="48">
        <v>0</v>
      </c>
      <c r="G70" s="108">
        <f t="shared" si="1"/>
        <v>0</v>
      </c>
      <c r="H70" s="48">
        <v>0</v>
      </c>
      <c r="I70" s="108">
        <f t="shared" si="2"/>
        <v>0</v>
      </c>
      <c r="J70" s="48">
        <v>0</v>
      </c>
      <c r="K70" s="109">
        <f t="shared" si="3"/>
        <v>0</v>
      </c>
    </row>
    <row r="71" spans="2:11" s="11" customFormat="1" x14ac:dyDescent="0.25">
      <c r="B71" s="68" t="s">
        <v>122</v>
      </c>
      <c r="C71" s="119">
        <f>SUM(C72)</f>
        <v>0</v>
      </c>
      <c r="D71" s="120">
        <f t="shared" ref="D71:J71" si="17">SUM(D72)</f>
        <v>0</v>
      </c>
      <c r="E71" s="121">
        <f t="shared" si="4"/>
        <v>0</v>
      </c>
      <c r="F71" s="120">
        <f t="shared" si="17"/>
        <v>0</v>
      </c>
      <c r="G71" s="121">
        <f t="shared" si="1"/>
        <v>0</v>
      </c>
      <c r="H71" s="120">
        <f t="shared" si="17"/>
        <v>0</v>
      </c>
      <c r="I71" s="121">
        <f t="shared" si="2"/>
        <v>0</v>
      </c>
      <c r="J71" s="120">
        <f t="shared" si="17"/>
        <v>0</v>
      </c>
      <c r="K71" s="122">
        <f t="shared" si="3"/>
        <v>0</v>
      </c>
    </row>
    <row r="72" spans="2:11" x14ac:dyDescent="0.25">
      <c r="B72" s="67" t="s">
        <v>10</v>
      </c>
      <c r="C72" s="123">
        <f>IFERROR(_xlfn.XLOOKUP(B72,#REF!,#REF!),0)</f>
        <v>0</v>
      </c>
      <c r="D72" s="48">
        <v>0</v>
      </c>
      <c r="E72" s="108">
        <f t="shared" si="4"/>
        <v>0</v>
      </c>
      <c r="F72" s="48">
        <v>0</v>
      </c>
      <c r="G72" s="108">
        <f t="shared" si="1"/>
        <v>0</v>
      </c>
      <c r="H72" s="48">
        <v>0</v>
      </c>
      <c r="I72" s="108">
        <f t="shared" si="2"/>
        <v>0</v>
      </c>
      <c r="J72" s="48">
        <v>0</v>
      </c>
      <c r="K72" s="109">
        <f t="shared" si="3"/>
        <v>0</v>
      </c>
    </row>
    <row r="73" spans="2:11" s="11" customFormat="1" x14ac:dyDescent="0.25">
      <c r="B73" s="69" t="s">
        <v>1</v>
      </c>
      <c r="C73" s="111">
        <f>+C74+C140</f>
        <v>0</v>
      </c>
      <c r="D73" s="112">
        <f t="shared" ref="D73:J73" si="18">+D74+D140</f>
        <v>0</v>
      </c>
      <c r="E73" s="113">
        <f t="shared" si="4"/>
        <v>0</v>
      </c>
      <c r="F73" s="112">
        <f t="shared" si="18"/>
        <v>0</v>
      </c>
      <c r="G73" s="113">
        <f t="shared" si="1"/>
        <v>0</v>
      </c>
      <c r="H73" s="112">
        <f t="shared" si="18"/>
        <v>0</v>
      </c>
      <c r="I73" s="113">
        <f t="shared" si="2"/>
        <v>0</v>
      </c>
      <c r="J73" s="112">
        <f t="shared" si="18"/>
        <v>0</v>
      </c>
      <c r="K73" s="114">
        <f t="shared" si="3"/>
        <v>0</v>
      </c>
    </row>
    <row r="74" spans="2:11" s="11" customFormat="1" ht="30" x14ac:dyDescent="0.25">
      <c r="B74" s="70" t="s">
        <v>123</v>
      </c>
      <c r="C74" s="115">
        <f>+C75+C87+C110</f>
        <v>0</v>
      </c>
      <c r="D74" s="116">
        <f t="shared" ref="D74:J74" si="19">+D75+D87+D110</f>
        <v>0</v>
      </c>
      <c r="E74" s="117">
        <f t="shared" si="4"/>
        <v>0</v>
      </c>
      <c r="F74" s="116">
        <f t="shared" si="19"/>
        <v>0</v>
      </c>
      <c r="G74" s="117">
        <f t="shared" si="1"/>
        <v>0</v>
      </c>
      <c r="H74" s="116">
        <f t="shared" si="19"/>
        <v>0</v>
      </c>
      <c r="I74" s="117">
        <f t="shared" si="2"/>
        <v>0</v>
      </c>
      <c r="J74" s="116">
        <f t="shared" si="19"/>
        <v>0</v>
      </c>
      <c r="K74" s="118">
        <f t="shared" si="3"/>
        <v>0</v>
      </c>
    </row>
    <row r="75" spans="2:11" s="11" customFormat="1" x14ac:dyDescent="0.25">
      <c r="B75" s="66" t="s">
        <v>9</v>
      </c>
      <c r="C75" s="119">
        <f>SUM(C76:C86)</f>
        <v>0</v>
      </c>
      <c r="D75" s="120">
        <f t="shared" ref="D75:J75" si="20">SUM(D76:D86)</f>
        <v>0</v>
      </c>
      <c r="E75" s="121">
        <f t="shared" si="4"/>
        <v>0</v>
      </c>
      <c r="F75" s="120">
        <f t="shared" si="20"/>
        <v>0</v>
      </c>
      <c r="G75" s="121">
        <f t="shared" si="1"/>
        <v>0</v>
      </c>
      <c r="H75" s="120">
        <f t="shared" si="20"/>
        <v>0</v>
      </c>
      <c r="I75" s="121">
        <f t="shared" si="2"/>
        <v>0</v>
      </c>
      <c r="J75" s="120">
        <f t="shared" si="20"/>
        <v>0</v>
      </c>
      <c r="K75" s="122">
        <f t="shared" si="3"/>
        <v>0</v>
      </c>
    </row>
    <row r="76" spans="2:11" x14ac:dyDescent="0.25">
      <c r="B76" s="67" t="s">
        <v>62</v>
      </c>
      <c r="C76" s="123">
        <f>IFERROR(_xlfn.XLOOKUP(B76,#REF!,#REF!),0)</f>
        <v>0</v>
      </c>
      <c r="D76" s="48">
        <v>0</v>
      </c>
      <c r="E76" s="108">
        <f t="shared" si="4"/>
        <v>0</v>
      </c>
      <c r="F76" s="48">
        <v>0</v>
      </c>
      <c r="G76" s="108">
        <f t="shared" si="1"/>
        <v>0</v>
      </c>
      <c r="H76" s="48">
        <v>0</v>
      </c>
      <c r="I76" s="108">
        <f t="shared" si="2"/>
        <v>0</v>
      </c>
      <c r="J76" s="48">
        <v>0</v>
      </c>
      <c r="K76" s="109">
        <f t="shared" si="3"/>
        <v>0</v>
      </c>
    </row>
    <row r="77" spans="2:11" x14ac:dyDescent="0.25">
      <c r="B77" s="67" t="s">
        <v>63</v>
      </c>
      <c r="C77" s="123">
        <f>IFERROR(_xlfn.XLOOKUP(B77,#REF!,#REF!),0)</f>
        <v>0</v>
      </c>
      <c r="D77" s="48">
        <v>0</v>
      </c>
      <c r="E77" s="108">
        <f t="shared" si="4"/>
        <v>0</v>
      </c>
      <c r="F77" s="48">
        <v>0</v>
      </c>
      <c r="G77" s="108">
        <f t="shared" si="1"/>
        <v>0</v>
      </c>
      <c r="H77" s="48">
        <v>0</v>
      </c>
      <c r="I77" s="108">
        <f t="shared" si="2"/>
        <v>0</v>
      </c>
      <c r="J77" s="48">
        <v>0</v>
      </c>
      <c r="K77" s="109">
        <f t="shared" si="3"/>
        <v>0</v>
      </c>
    </row>
    <row r="78" spans="2:11" x14ac:dyDescent="0.25">
      <c r="B78" s="67" t="s">
        <v>64</v>
      </c>
      <c r="C78" s="123">
        <f>IFERROR(_xlfn.XLOOKUP(B78,#REF!,#REF!),0)</f>
        <v>0</v>
      </c>
      <c r="D78" s="48">
        <v>0</v>
      </c>
      <c r="E78" s="108">
        <f t="shared" si="4"/>
        <v>0</v>
      </c>
      <c r="F78" s="48">
        <v>0</v>
      </c>
      <c r="G78" s="108">
        <f t="shared" si="1"/>
        <v>0</v>
      </c>
      <c r="H78" s="48">
        <v>0</v>
      </c>
      <c r="I78" s="108">
        <f t="shared" si="2"/>
        <v>0</v>
      </c>
      <c r="J78" s="48">
        <v>0</v>
      </c>
      <c r="K78" s="109">
        <f t="shared" si="3"/>
        <v>0</v>
      </c>
    </row>
    <row r="79" spans="2:11" x14ac:dyDescent="0.25">
      <c r="B79" s="67" t="s">
        <v>65</v>
      </c>
      <c r="C79" s="123">
        <f>IFERROR(_xlfn.XLOOKUP(B79,#REF!,#REF!),0)</f>
        <v>0</v>
      </c>
      <c r="D79" s="48">
        <v>0</v>
      </c>
      <c r="E79" s="108">
        <f t="shared" si="4"/>
        <v>0</v>
      </c>
      <c r="F79" s="48">
        <v>0</v>
      </c>
      <c r="G79" s="108">
        <f t="shared" si="1"/>
        <v>0</v>
      </c>
      <c r="H79" s="48">
        <v>0</v>
      </c>
      <c r="I79" s="108">
        <f t="shared" si="2"/>
        <v>0</v>
      </c>
      <c r="J79" s="48">
        <v>0</v>
      </c>
      <c r="K79" s="109">
        <f t="shared" si="3"/>
        <v>0</v>
      </c>
    </row>
    <row r="80" spans="2:11" x14ac:dyDescent="0.25">
      <c r="B80" s="67" t="s">
        <v>66</v>
      </c>
      <c r="C80" s="123">
        <f>IFERROR(_xlfn.XLOOKUP(B80,#REF!,#REF!),0)</f>
        <v>0</v>
      </c>
      <c r="D80" s="48">
        <v>0</v>
      </c>
      <c r="E80" s="108">
        <f t="shared" si="4"/>
        <v>0</v>
      </c>
      <c r="F80" s="48">
        <v>0</v>
      </c>
      <c r="G80" s="108">
        <f t="shared" si="1"/>
        <v>0</v>
      </c>
      <c r="H80" s="48">
        <v>0</v>
      </c>
      <c r="I80" s="108">
        <f t="shared" si="2"/>
        <v>0</v>
      </c>
      <c r="J80" s="48">
        <v>0</v>
      </c>
      <c r="K80" s="109">
        <f t="shared" si="3"/>
        <v>0</v>
      </c>
    </row>
    <row r="81" spans="2:11" x14ac:dyDescent="0.25">
      <c r="B81" s="67" t="s">
        <v>67</v>
      </c>
      <c r="C81" s="123">
        <f>IFERROR(_xlfn.XLOOKUP(B81,#REF!,#REF!),0)</f>
        <v>0</v>
      </c>
      <c r="D81" s="48">
        <v>0</v>
      </c>
      <c r="E81" s="108">
        <f t="shared" si="4"/>
        <v>0</v>
      </c>
      <c r="F81" s="48">
        <v>0</v>
      </c>
      <c r="G81" s="108">
        <f t="shared" ref="G81:G144" si="21">IFERROR(F81/E81,0)</f>
        <v>0</v>
      </c>
      <c r="H81" s="48">
        <v>0</v>
      </c>
      <c r="I81" s="108">
        <f t="shared" ref="I81:I144" si="22">IFERROR(H81/G81,0)</f>
        <v>0</v>
      </c>
      <c r="J81" s="48">
        <v>0</v>
      </c>
      <c r="K81" s="109">
        <f t="shared" ref="K81:K144" si="23">IFERROR(J81/I81,0)</f>
        <v>0</v>
      </c>
    </row>
    <row r="82" spans="2:11" x14ac:dyDescent="0.25">
      <c r="B82" s="67" t="s">
        <v>68</v>
      </c>
      <c r="C82" s="123">
        <f>IFERROR(_xlfn.XLOOKUP(B82,#REF!,#REF!),0)</f>
        <v>0</v>
      </c>
      <c r="D82" s="48">
        <v>0</v>
      </c>
      <c r="E82" s="108">
        <f t="shared" ref="E82:E144" si="24">IFERROR(D82/C82,0)</f>
        <v>0</v>
      </c>
      <c r="F82" s="48">
        <v>0</v>
      </c>
      <c r="G82" s="108">
        <f t="shared" si="21"/>
        <v>0</v>
      </c>
      <c r="H82" s="48">
        <v>0</v>
      </c>
      <c r="I82" s="108">
        <f t="shared" si="22"/>
        <v>0</v>
      </c>
      <c r="J82" s="48">
        <v>0</v>
      </c>
      <c r="K82" s="109">
        <f t="shared" si="23"/>
        <v>0</v>
      </c>
    </row>
    <row r="83" spans="2:11" x14ac:dyDescent="0.25">
      <c r="B83" s="67" t="s">
        <v>69</v>
      </c>
      <c r="C83" s="123">
        <f>IFERROR(_xlfn.XLOOKUP(B83,#REF!,#REF!),0)</f>
        <v>0</v>
      </c>
      <c r="D83" s="48">
        <v>0</v>
      </c>
      <c r="E83" s="108">
        <f t="shared" si="24"/>
        <v>0</v>
      </c>
      <c r="F83" s="48">
        <v>0</v>
      </c>
      <c r="G83" s="108">
        <f t="shared" si="21"/>
        <v>0</v>
      </c>
      <c r="H83" s="48">
        <v>0</v>
      </c>
      <c r="I83" s="108">
        <f t="shared" si="22"/>
        <v>0</v>
      </c>
      <c r="J83" s="48">
        <v>0</v>
      </c>
      <c r="K83" s="109">
        <f t="shared" si="23"/>
        <v>0</v>
      </c>
    </row>
    <row r="84" spans="2:11" x14ac:dyDescent="0.25">
      <c r="B84" s="67" t="s">
        <v>112</v>
      </c>
      <c r="C84" s="123">
        <f>IFERROR(_xlfn.XLOOKUP(B84,#REF!,#REF!),0)</f>
        <v>0</v>
      </c>
      <c r="D84" s="48">
        <v>0</v>
      </c>
      <c r="E84" s="108">
        <f t="shared" si="24"/>
        <v>0</v>
      </c>
      <c r="F84" s="48">
        <v>0</v>
      </c>
      <c r="G84" s="108">
        <f t="shared" si="21"/>
        <v>0</v>
      </c>
      <c r="H84" s="48">
        <v>0</v>
      </c>
      <c r="I84" s="108">
        <f t="shared" si="22"/>
        <v>0</v>
      </c>
      <c r="J84" s="48">
        <v>0</v>
      </c>
      <c r="K84" s="109">
        <f t="shared" si="23"/>
        <v>0</v>
      </c>
    </row>
    <row r="85" spans="2:11" x14ac:dyDescent="0.25">
      <c r="B85" s="67" t="s">
        <v>193</v>
      </c>
      <c r="C85" s="123">
        <f>IFERROR(_xlfn.XLOOKUP(B85,#REF!,#REF!),0)</f>
        <v>0</v>
      </c>
      <c r="D85" s="48">
        <v>0</v>
      </c>
      <c r="E85" s="108">
        <f t="shared" si="24"/>
        <v>0</v>
      </c>
      <c r="F85" s="48">
        <v>0</v>
      </c>
      <c r="G85" s="108">
        <f t="shared" si="21"/>
        <v>0</v>
      </c>
      <c r="H85" s="48">
        <v>0</v>
      </c>
      <c r="I85" s="108">
        <f t="shared" si="22"/>
        <v>0</v>
      </c>
      <c r="J85" s="48">
        <v>0</v>
      </c>
      <c r="K85" s="109">
        <f t="shared" si="23"/>
        <v>0</v>
      </c>
    </row>
    <row r="86" spans="2:11" x14ac:dyDescent="0.25">
      <c r="B86" s="67" t="s">
        <v>111</v>
      </c>
      <c r="C86" s="123">
        <f>IFERROR(_xlfn.XLOOKUP(B86,#REF!,#REF!),0)</f>
        <v>0</v>
      </c>
      <c r="D86" s="48">
        <v>0</v>
      </c>
      <c r="E86" s="108">
        <f t="shared" si="24"/>
        <v>0</v>
      </c>
      <c r="F86" s="48">
        <v>0</v>
      </c>
      <c r="G86" s="108">
        <f t="shared" si="21"/>
        <v>0</v>
      </c>
      <c r="H86" s="48">
        <v>0</v>
      </c>
      <c r="I86" s="108">
        <f t="shared" si="22"/>
        <v>0</v>
      </c>
      <c r="J86" s="48">
        <v>0</v>
      </c>
      <c r="K86" s="109">
        <f t="shared" si="23"/>
        <v>0</v>
      </c>
    </row>
    <row r="87" spans="2:11" s="11" customFormat="1" ht="30" x14ac:dyDescent="0.25">
      <c r="B87" s="66" t="s">
        <v>124</v>
      </c>
      <c r="C87" s="119">
        <f>SUM(C88:C107)</f>
        <v>0</v>
      </c>
      <c r="D87" s="120">
        <f t="shared" ref="D87:J87" si="25">SUM(D88:D107)</f>
        <v>0</v>
      </c>
      <c r="E87" s="121">
        <f t="shared" si="24"/>
        <v>0</v>
      </c>
      <c r="F87" s="120">
        <f t="shared" si="25"/>
        <v>0</v>
      </c>
      <c r="G87" s="121">
        <f t="shared" si="21"/>
        <v>0</v>
      </c>
      <c r="H87" s="120">
        <f t="shared" si="25"/>
        <v>0</v>
      </c>
      <c r="I87" s="121">
        <f t="shared" si="22"/>
        <v>0</v>
      </c>
      <c r="J87" s="120">
        <f t="shared" si="25"/>
        <v>0</v>
      </c>
      <c r="K87" s="122">
        <f t="shared" si="23"/>
        <v>0</v>
      </c>
    </row>
    <row r="88" spans="2:11" x14ac:dyDescent="0.25">
      <c r="B88" s="67" t="s">
        <v>26</v>
      </c>
      <c r="C88" s="123">
        <f>IFERROR(_xlfn.XLOOKUP(B88,#REF!,#REF!),0)</f>
        <v>0</v>
      </c>
      <c r="D88" s="48">
        <v>0</v>
      </c>
      <c r="E88" s="108">
        <f t="shared" si="24"/>
        <v>0</v>
      </c>
      <c r="F88" s="48">
        <v>0</v>
      </c>
      <c r="G88" s="108">
        <f t="shared" si="21"/>
        <v>0</v>
      </c>
      <c r="H88" s="48">
        <v>0</v>
      </c>
      <c r="I88" s="108">
        <f t="shared" si="22"/>
        <v>0</v>
      </c>
      <c r="J88" s="48">
        <v>0</v>
      </c>
      <c r="K88" s="109">
        <f t="shared" si="23"/>
        <v>0</v>
      </c>
    </row>
    <row r="89" spans="2:11" x14ac:dyDescent="0.25">
      <c r="B89" s="67" t="s">
        <v>110</v>
      </c>
      <c r="C89" s="123">
        <f>IFERROR(_xlfn.XLOOKUP(B89,#REF!,#REF!),0)</f>
        <v>0</v>
      </c>
      <c r="D89" s="48">
        <v>0</v>
      </c>
      <c r="E89" s="108">
        <f t="shared" si="24"/>
        <v>0</v>
      </c>
      <c r="F89" s="48">
        <v>0</v>
      </c>
      <c r="G89" s="108">
        <f t="shared" si="21"/>
        <v>0</v>
      </c>
      <c r="H89" s="48">
        <v>0</v>
      </c>
      <c r="I89" s="108">
        <f t="shared" si="22"/>
        <v>0</v>
      </c>
      <c r="J89" s="48">
        <v>0</v>
      </c>
      <c r="K89" s="109">
        <f t="shared" si="23"/>
        <v>0</v>
      </c>
    </row>
    <row r="90" spans="2:11" x14ac:dyDescent="0.25">
      <c r="B90" s="67" t="s">
        <v>85</v>
      </c>
      <c r="C90" s="123">
        <f>IFERROR(_xlfn.XLOOKUP(B90,#REF!,#REF!),0)</f>
        <v>0</v>
      </c>
      <c r="D90" s="48">
        <v>0</v>
      </c>
      <c r="E90" s="108">
        <f t="shared" si="24"/>
        <v>0</v>
      </c>
      <c r="F90" s="48">
        <v>0</v>
      </c>
      <c r="G90" s="108">
        <f t="shared" si="21"/>
        <v>0</v>
      </c>
      <c r="H90" s="48">
        <v>0</v>
      </c>
      <c r="I90" s="108">
        <f t="shared" si="22"/>
        <v>0</v>
      </c>
      <c r="J90" s="48">
        <v>0</v>
      </c>
      <c r="K90" s="109">
        <f t="shared" si="23"/>
        <v>0</v>
      </c>
    </row>
    <row r="91" spans="2:11" x14ac:dyDescent="0.25">
      <c r="B91" s="67" t="s">
        <v>125</v>
      </c>
      <c r="C91" s="123">
        <f>IFERROR(_xlfn.XLOOKUP(B91,#REF!,#REF!),0)</f>
        <v>0</v>
      </c>
      <c r="D91" s="48">
        <v>0</v>
      </c>
      <c r="E91" s="108">
        <f t="shared" si="24"/>
        <v>0</v>
      </c>
      <c r="F91" s="48">
        <v>0</v>
      </c>
      <c r="G91" s="108">
        <f t="shared" si="21"/>
        <v>0</v>
      </c>
      <c r="H91" s="48">
        <v>0</v>
      </c>
      <c r="I91" s="108">
        <f t="shared" si="22"/>
        <v>0</v>
      </c>
      <c r="J91" s="48">
        <v>0</v>
      </c>
      <c r="K91" s="109">
        <f t="shared" si="23"/>
        <v>0</v>
      </c>
    </row>
    <row r="92" spans="2:11" x14ac:dyDescent="0.25">
      <c r="B92" s="67" t="s">
        <v>73</v>
      </c>
      <c r="C92" s="123">
        <f>IFERROR(_xlfn.XLOOKUP(B92,#REF!,#REF!),0)</f>
        <v>0</v>
      </c>
      <c r="D92" s="48">
        <v>0</v>
      </c>
      <c r="E92" s="108">
        <f t="shared" si="24"/>
        <v>0</v>
      </c>
      <c r="F92" s="48">
        <v>0</v>
      </c>
      <c r="G92" s="108">
        <f t="shared" si="21"/>
        <v>0</v>
      </c>
      <c r="H92" s="48">
        <v>0</v>
      </c>
      <c r="I92" s="108">
        <f t="shared" si="22"/>
        <v>0</v>
      </c>
      <c r="J92" s="48">
        <v>0</v>
      </c>
      <c r="K92" s="109">
        <f t="shared" si="23"/>
        <v>0</v>
      </c>
    </row>
    <row r="93" spans="2:11" x14ac:dyDescent="0.25">
      <c r="B93" s="67" t="s">
        <v>113</v>
      </c>
      <c r="C93" s="123">
        <f>IFERROR(_xlfn.XLOOKUP(B93,#REF!,#REF!),0)</f>
        <v>0</v>
      </c>
      <c r="D93" s="48">
        <v>0</v>
      </c>
      <c r="E93" s="108">
        <f t="shared" si="24"/>
        <v>0</v>
      </c>
      <c r="F93" s="48">
        <v>0</v>
      </c>
      <c r="G93" s="108">
        <f t="shared" si="21"/>
        <v>0</v>
      </c>
      <c r="H93" s="48">
        <v>0</v>
      </c>
      <c r="I93" s="108">
        <f t="shared" si="22"/>
        <v>0</v>
      </c>
      <c r="J93" s="48">
        <v>0</v>
      </c>
      <c r="K93" s="109">
        <f t="shared" si="23"/>
        <v>0</v>
      </c>
    </row>
    <row r="94" spans="2:11" x14ac:dyDescent="0.25">
      <c r="B94" s="67" t="s">
        <v>76</v>
      </c>
      <c r="C94" s="123">
        <f>IFERROR(_xlfn.XLOOKUP(B94,#REF!,#REF!),0)</f>
        <v>0</v>
      </c>
      <c r="D94" s="48">
        <v>0</v>
      </c>
      <c r="E94" s="108">
        <f t="shared" si="24"/>
        <v>0</v>
      </c>
      <c r="F94" s="48">
        <v>0</v>
      </c>
      <c r="G94" s="108">
        <f t="shared" si="21"/>
        <v>0</v>
      </c>
      <c r="H94" s="48">
        <v>0</v>
      </c>
      <c r="I94" s="108">
        <f t="shared" si="22"/>
        <v>0</v>
      </c>
      <c r="J94" s="48">
        <v>0</v>
      </c>
      <c r="K94" s="109">
        <f t="shared" si="23"/>
        <v>0</v>
      </c>
    </row>
    <row r="95" spans="2:11" x14ac:dyDescent="0.25">
      <c r="B95" s="67" t="s">
        <v>77</v>
      </c>
      <c r="C95" s="123">
        <f>IFERROR(_xlfn.XLOOKUP(B95,#REF!,#REF!),0)</f>
        <v>0</v>
      </c>
      <c r="D95" s="48">
        <v>0</v>
      </c>
      <c r="E95" s="108">
        <f t="shared" si="24"/>
        <v>0</v>
      </c>
      <c r="F95" s="48">
        <v>0</v>
      </c>
      <c r="G95" s="108">
        <f t="shared" si="21"/>
        <v>0</v>
      </c>
      <c r="H95" s="48">
        <v>0</v>
      </c>
      <c r="I95" s="108">
        <f t="shared" si="22"/>
        <v>0</v>
      </c>
      <c r="J95" s="48">
        <v>0</v>
      </c>
      <c r="K95" s="109">
        <f t="shared" si="23"/>
        <v>0</v>
      </c>
    </row>
    <row r="96" spans="2:11" x14ac:dyDescent="0.25">
      <c r="B96" s="71" t="s">
        <v>75</v>
      </c>
      <c r="C96" s="123">
        <f>IFERROR(_xlfn.XLOOKUP(B96,#REF!,#REF!),0)</f>
        <v>0</v>
      </c>
      <c r="D96" s="48">
        <v>0</v>
      </c>
      <c r="E96" s="108">
        <f t="shared" si="24"/>
        <v>0</v>
      </c>
      <c r="F96" s="48">
        <v>0</v>
      </c>
      <c r="G96" s="108">
        <f t="shared" si="21"/>
        <v>0</v>
      </c>
      <c r="H96" s="48">
        <v>0</v>
      </c>
      <c r="I96" s="108">
        <f t="shared" si="22"/>
        <v>0</v>
      </c>
      <c r="J96" s="48">
        <v>0</v>
      </c>
      <c r="K96" s="109">
        <f t="shared" si="23"/>
        <v>0</v>
      </c>
    </row>
    <row r="97" spans="2:11" x14ac:dyDescent="0.25">
      <c r="B97" s="67" t="s">
        <v>114</v>
      </c>
      <c r="C97" s="123">
        <f>IFERROR(_xlfn.XLOOKUP(B97,#REF!,#REF!),0)</f>
        <v>0</v>
      </c>
      <c r="D97" s="48">
        <v>0</v>
      </c>
      <c r="E97" s="108">
        <f t="shared" si="24"/>
        <v>0</v>
      </c>
      <c r="F97" s="48">
        <v>0</v>
      </c>
      <c r="G97" s="108">
        <f t="shared" si="21"/>
        <v>0</v>
      </c>
      <c r="H97" s="48">
        <v>0</v>
      </c>
      <c r="I97" s="108">
        <f t="shared" si="22"/>
        <v>0</v>
      </c>
      <c r="J97" s="48">
        <v>0</v>
      </c>
      <c r="K97" s="109">
        <f t="shared" si="23"/>
        <v>0</v>
      </c>
    </row>
    <row r="98" spans="2:11" x14ac:dyDescent="0.25">
      <c r="B98" s="71" t="s">
        <v>115</v>
      </c>
      <c r="C98" s="123">
        <f>IFERROR(_xlfn.XLOOKUP(B98,#REF!,#REF!),0)</f>
        <v>0</v>
      </c>
      <c r="D98" s="48">
        <v>0</v>
      </c>
      <c r="E98" s="108">
        <f t="shared" si="24"/>
        <v>0</v>
      </c>
      <c r="F98" s="48">
        <v>0</v>
      </c>
      <c r="G98" s="108">
        <f t="shared" si="21"/>
        <v>0</v>
      </c>
      <c r="H98" s="48">
        <v>0</v>
      </c>
      <c r="I98" s="108">
        <f t="shared" si="22"/>
        <v>0</v>
      </c>
      <c r="J98" s="48">
        <v>0</v>
      </c>
      <c r="K98" s="109">
        <f t="shared" si="23"/>
        <v>0</v>
      </c>
    </row>
    <row r="99" spans="2:11" x14ac:dyDescent="0.25">
      <c r="B99" s="67" t="s">
        <v>184</v>
      </c>
      <c r="C99" s="123">
        <f>IFERROR(_xlfn.XLOOKUP(B99,#REF!,#REF!),0)</f>
        <v>0</v>
      </c>
      <c r="D99" s="48">
        <v>0</v>
      </c>
      <c r="E99" s="108">
        <f t="shared" si="24"/>
        <v>0</v>
      </c>
      <c r="F99" s="48">
        <v>0</v>
      </c>
      <c r="G99" s="108">
        <f t="shared" si="21"/>
        <v>0</v>
      </c>
      <c r="H99" s="48">
        <v>0</v>
      </c>
      <c r="I99" s="108">
        <f t="shared" si="22"/>
        <v>0</v>
      </c>
      <c r="J99" s="48">
        <v>0</v>
      </c>
      <c r="K99" s="109">
        <f t="shared" si="23"/>
        <v>0</v>
      </c>
    </row>
    <row r="100" spans="2:11" x14ac:dyDescent="0.25">
      <c r="B100" s="67" t="s">
        <v>72</v>
      </c>
      <c r="C100" s="123">
        <f>IFERROR(_xlfn.XLOOKUP(B100,#REF!,#REF!),0)</f>
        <v>0</v>
      </c>
      <c r="D100" s="48">
        <v>0</v>
      </c>
      <c r="E100" s="108">
        <f t="shared" si="24"/>
        <v>0</v>
      </c>
      <c r="F100" s="48">
        <v>0</v>
      </c>
      <c r="G100" s="108">
        <f t="shared" si="21"/>
        <v>0</v>
      </c>
      <c r="H100" s="48">
        <v>0</v>
      </c>
      <c r="I100" s="108">
        <f t="shared" si="22"/>
        <v>0</v>
      </c>
      <c r="J100" s="48">
        <v>0</v>
      </c>
      <c r="K100" s="109">
        <f t="shared" si="23"/>
        <v>0</v>
      </c>
    </row>
    <row r="101" spans="2:11" x14ac:dyDescent="0.25">
      <c r="B101" s="67" t="s">
        <v>74</v>
      </c>
      <c r="C101" s="123">
        <f>IFERROR(_xlfn.XLOOKUP(B101,#REF!,#REF!),0)</f>
        <v>0</v>
      </c>
      <c r="D101" s="48">
        <v>0</v>
      </c>
      <c r="E101" s="108">
        <f t="shared" si="24"/>
        <v>0</v>
      </c>
      <c r="F101" s="48">
        <v>0</v>
      </c>
      <c r="G101" s="108">
        <f t="shared" si="21"/>
        <v>0</v>
      </c>
      <c r="H101" s="48">
        <v>0</v>
      </c>
      <c r="I101" s="108">
        <f t="shared" si="22"/>
        <v>0</v>
      </c>
      <c r="J101" s="48">
        <v>0</v>
      </c>
      <c r="K101" s="109">
        <f t="shared" si="23"/>
        <v>0</v>
      </c>
    </row>
    <row r="102" spans="2:11" x14ac:dyDescent="0.25">
      <c r="B102" s="71" t="s">
        <v>116</v>
      </c>
      <c r="C102" s="123">
        <f>IFERROR(_xlfn.XLOOKUP(B102,#REF!,#REF!),0)</f>
        <v>0</v>
      </c>
      <c r="D102" s="48">
        <v>0</v>
      </c>
      <c r="E102" s="108">
        <f t="shared" si="24"/>
        <v>0</v>
      </c>
      <c r="F102" s="48">
        <v>0</v>
      </c>
      <c r="G102" s="108">
        <f t="shared" si="21"/>
        <v>0</v>
      </c>
      <c r="H102" s="48">
        <v>0</v>
      </c>
      <c r="I102" s="108">
        <f t="shared" si="22"/>
        <v>0</v>
      </c>
      <c r="J102" s="48">
        <v>0</v>
      </c>
      <c r="K102" s="109">
        <f t="shared" si="23"/>
        <v>0</v>
      </c>
    </row>
    <row r="103" spans="2:11" x14ac:dyDescent="0.25">
      <c r="B103" s="71" t="s">
        <v>117</v>
      </c>
      <c r="C103" s="123">
        <f>IFERROR(_xlfn.XLOOKUP(B103,#REF!,#REF!),0)</f>
        <v>0</v>
      </c>
      <c r="D103" s="48">
        <v>0</v>
      </c>
      <c r="E103" s="108">
        <f t="shared" si="24"/>
        <v>0</v>
      </c>
      <c r="F103" s="48">
        <v>0</v>
      </c>
      <c r="G103" s="108">
        <f t="shared" si="21"/>
        <v>0</v>
      </c>
      <c r="H103" s="48">
        <v>0</v>
      </c>
      <c r="I103" s="108">
        <f t="shared" si="22"/>
        <v>0</v>
      </c>
      <c r="J103" s="48">
        <v>0</v>
      </c>
      <c r="K103" s="109">
        <f t="shared" si="23"/>
        <v>0</v>
      </c>
    </row>
    <row r="104" spans="2:11" x14ac:dyDescent="0.25">
      <c r="B104" s="67" t="s">
        <v>12</v>
      </c>
      <c r="C104" s="123">
        <f>IFERROR(_xlfn.XLOOKUP(B104,#REF!,#REF!),0)</f>
        <v>0</v>
      </c>
      <c r="D104" s="48">
        <v>0</v>
      </c>
      <c r="E104" s="108">
        <f t="shared" si="24"/>
        <v>0</v>
      </c>
      <c r="F104" s="48">
        <v>0</v>
      </c>
      <c r="G104" s="108">
        <f t="shared" si="21"/>
        <v>0</v>
      </c>
      <c r="H104" s="48">
        <v>0</v>
      </c>
      <c r="I104" s="108">
        <f t="shared" si="22"/>
        <v>0</v>
      </c>
      <c r="J104" s="48">
        <v>0</v>
      </c>
      <c r="K104" s="109">
        <f t="shared" si="23"/>
        <v>0</v>
      </c>
    </row>
    <row r="105" spans="2:11" x14ac:dyDescent="0.25">
      <c r="B105" s="67" t="s">
        <v>86</v>
      </c>
      <c r="C105" s="123">
        <f>IFERROR(_xlfn.XLOOKUP(B105,#REF!,#REF!),0)</f>
        <v>0</v>
      </c>
      <c r="D105" s="48">
        <v>0</v>
      </c>
      <c r="E105" s="108">
        <f t="shared" si="24"/>
        <v>0</v>
      </c>
      <c r="F105" s="48">
        <v>0</v>
      </c>
      <c r="G105" s="108">
        <f t="shared" si="21"/>
        <v>0</v>
      </c>
      <c r="H105" s="48">
        <v>0</v>
      </c>
      <c r="I105" s="108">
        <f t="shared" si="22"/>
        <v>0</v>
      </c>
      <c r="J105" s="48">
        <v>0</v>
      </c>
      <c r="K105" s="109">
        <f t="shared" si="23"/>
        <v>0</v>
      </c>
    </row>
    <row r="106" spans="2:11" x14ac:dyDescent="0.25">
      <c r="B106" s="67" t="s">
        <v>126</v>
      </c>
      <c r="C106" s="123">
        <f>IFERROR(_xlfn.XLOOKUP(B106,#REF!,#REF!),0)</f>
        <v>0</v>
      </c>
      <c r="D106" s="48">
        <v>0</v>
      </c>
      <c r="E106" s="108">
        <f t="shared" si="24"/>
        <v>0</v>
      </c>
      <c r="F106" s="48">
        <v>0</v>
      </c>
      <c r="G106" s="108">
        <f t="shared" si="21"/>
        <v>0</v>
      </c>
      <c r="H106" s="48">
        <v>0</v>
      </c>
      <c r="I106" s="108">
        <f t="shared" si="22"/>
        <v>0</v>
      </c>
      <c r="J106" s="48">
        <v>0</v>
      </c>
      <c r="K106" s="109">
        <f t="shared" si="23"/>
        <v>0</v>
      </c>
    </row>
    <row r="107" spans="2:11" x14ac:dyDescent="0.25">
      <c r="B107" s="67" t="s">
        <v>70</v>
      </c>
      <c r="C107" s="123">
        <f>IFERROR(_xlfn.XLOOKUP(B107,#REF!,#REF!),0)</f>
        <v>0</v>
      </c>
      <c r="D107" s="48">
        <v>0</v>
      </c>
      <c r="E107" s="108">
        <f t="shared" si="24"/>
        <v>0</v>
      </c>
      <c r="F107" s="48">
        <v>0</v>
      </c>
      <c r="G107" s="108">
        <f t="shared" si="21"/>
        <v>0</v>
      </c>
      <c r="H107" s="48">
        <v>0</v>
      </c>
      <c r="I107" s="108">
        <f t="shared" si="22"/>
        <v>0</v>
      </c>
      <c r="J107" s="48">
        <v>0</v>
      </c>
      <c r="K107" s="109">
        <f t="shared" si="23"/>
        <v>0</v>
      </c>
    </row>
    <row r="108" spans="2:11" x14ac:dyDescent="0.25">
      <c r="B108" s="67" t="s">
        <v>127</v>
      </c>
      <c r="C108" s="123">
        <f>IFERROR(_xlfn.XLOOKUP(B108,#REF!,#REF!),0)</f>
        <v>0</v>
      </c>
      <c r="D108" s="48">
        <v>0</v>
      </c>
      <c r="E108" s="108">
        <f t="shared" si="24"/>
        <v>0</v>
      </c>
      <c r="F108" s="48">
        <v>0</v>
      </c>
      <c r="G108" s="108">
        <f t="shared" si="21"/>
        <v>0</v>
      </c>
      <c r="H108" s="48">
        <v>0</v>
      </c>
      <c r="I108" s="108">
        <f t="shared" si="22"/>
        <v>0</v>
      </c>
      <c r="J108" s="48">
        <v>0</v>
      </c>
      <c r="K108" s="109">
        <f t="shared" si="23"/>
        <v>0</v>
      </c>
    </row>
    <row r="109" spans="2:11" x14ac:dyDescent="0.25">
      <c r="B109" s="67" t="s">
        <v>128</v>
      </c>
      <c r="C109" s="123">
        <f>IFERROR(_xlfn.XLOOKUP(B109,#REF!,#REF!),0)</f>
        <v>0</v>
      </c>
      <c r="D109" s="48">
        <v>0</v>
      </c>
      <c r="E109" s="108">
        <f t="shared" si="24"/>
        <v>0</v>
      </c>
      <c r="F109" s="48">
        <v>0</v>
      </c>
      <c r="G109" s="108">
        <f t="shared" si="21"/>
        <v>0</v>
      </c>
      <c r="H109" s="48">
        <v>0</v>
      </c>
      <c r="I109" s="108">
        <f t="shared" si="22"/>
        <v>0</v>
      </c>
      <c r="J109" s="48">
        <v>0</v>
      </c>
      <c r="K109" s="109">
        <f t="shared" si="23"/>
        <v>0</v>
      </c>
    </row>
    <row r="110" spans="2:11" s="11" customFormat="1" x14ac:dyDescent="0.25">
      <c r="B110" s="65" t="s">
        <v>129</v>
      </c>
      <c r="C110" s="115">
        <f>+C111+C126</f>
        <v>0</v>
      </c>
      <c r="D110" s="116">
        <f t="shared" ref="D110:J110" si="26">+D111+D126</f>
        <v>0</v>
      </c>
      <c r="E110" s="117">
        <f t="shared" si="24"/>
        <v>0</v>
      </c>
      <c r="F110" s="116">
        <f t="shared" si="26"/>
        <v>0</v>
      </c>
      <c r="G110" s="117">
        <f t="shared" si="21"/>
        <v>0</v>
      </c>
      <c r="H110" s="116">
        <f t="shared" si="26"/>
        <v>0</v>
      </c>
      <c r="I110" s="117">
        <f t="shared" si="22"/>
        <v>0</v>
      </c>
      <c r="J110" s="116">
        <f t="shared" si="26"/>
        <v>0</v>
      </c>
      <c r="K110" s="118">
        <f t="shared" si="23"/>
        <v>0</v>
      </c>
    </row>
    <row r="111" spans="2:11" s="11" customFormat="1" x14ac:dyDescent="0.25">
      <c r="B111" s="66" t="s">
        <v>179</v>
      </c>
      <c r="C111" s="119">
        <f>+C112+C117+C123</f>
        <v>0</v>
      </c>
      <c r="D111" s="120">
        <f t="shared" ref="D111:J111" si="27">+D112+D117+D123</f>
        <v>0</v>
      </c>
      <c r="E111" s="121">
        <f t="shared" si="24"/>
        <v>0</v>
      </c>
      <c r="F111" s="120">
        <f t="shared" si="27"/>
        <v>0</v>
      </c>
      <c r="G111" s="121">
        <f t="shared" si="21"/>
        <v>0</v>
      </c>
      <c r="H111" s="120">
        <f t="shared" si="27"/>
        <v>0</v>
      </c>
      <c r="I111" s="121">
        <f t="shared" si="22"/>
        <v>0</v>
      </c>
      <c r="J111" s="120">
        <f t="shared" si="27"/>
        <v>0</v>
      </c>
      <c r="K111" s="122">
        <f t="shared" si="23"/>
        <v>0</v>
      </c>
    </row>
    <row r="112" spans="2:11" s="11" customFormat="1" x14ac:dyDescent="0.25">
      <c r="B112" s="72" t="s">
        <v>180</v>
      </c>
      <c r="C112" s="125">
        <f>+SUM(C113:C116)</f>
        <v>0</v>
      </c>
      <c r="D112" s="126">
        <f t="shared" ref="D112:J112" si="28">+SUM(D113:D116)</f>
        <v>0</v>
      </c>
      <c r="E112" s="127">
        <f t="shared" si="24"/>
        <v>0</v>
      </c>
      <c r="F112" s="126">
        <f t="shared" si="28"/>
        <v>0</v>
      </c>
      <c r="G112" s="127">
        <f t="shared" si="21"/>
        <v>0</v>
      </c>
      <c r="H112" s="126">
        <f t="shared" si="28"/>
        <v>0</v>
      </c>
      <c r="I112" s="127">
        <f t="shared" si="22"/>
        <v>0</v>
      </c>
      <c r="J112" s="126">
        <f t="shared" si="28"/>
        <v>0</v>
      </c>
      <c r="K112" s="128">
        <f t="shared" si="23"/>
        <v>0</v>
      </c>
    </row>
    <row r="113" spans="2:11" x14ac:dyDescent="0.25">
      <c r="B113" s="67" t="s">
        <v>78</v>
      </c>
      <c r="C113" s="123">
        <f>IFERROR(_xlfn.XLOOKUP(B113,#REF!,#REF!),0)</f>
        <v>0</v>
      </c>
      <c r="D113" s="48">
        <v>0</v>
      </c>
      <c r="E113" s="108">
        <f t="shared" si="24"/>
        <v>0</v>
      </c>
      <c r="F113" s="48">
        <v>0</v>
      </c>
      <c r="G113" s="108">
        <f t="shared" si="21"/>
        <v>0</v>
      </c>
      <c r="H113" s="48">
        <v>0</v>
      </c>
      <c r="I113" s="108">
        <f t="shared" si="22"/>
        <v>0</v>
      </c>
      <c r="J113" s="48">
        <v>0</v>
      </c>
      <c r="K113" s="109">
        <f t="shared" si="23"/>
        <v>0</v>
      </c>
    </row>
    <row r="114" spans="2:11" x14ac:dyDescent="0.25">
      <c r="B114" s="67" t="s">
        <v>186</v>
      </c>
      <c r="C114" s="123">
        <f>IFERROR(_xlfn.XLOOKUP(B114,#REF!,#REF!),0)</f>
        <v>0</v>
      </c>
      <c r="D114" s="48">
        <v>0</v>
      </c>
      <c r="E114" s="108">
        <f t="shared" si="24"/>
        <v>0</v>
      </c>
      <c r="F114" s="48">
        <v>0</v>
      </c>
      <c r="G114" s="108">
        <f t="shared" si="21"/>
        <v>0</v>
      </c>
      <c r="H114" s="48">
        <v>0</v>
      </c>
      <c r="I114" s="108">
        <f t="shared" si="22"/>
        <v>0</v>
      </c>
      <c r="J114" s="48">
        <v>0</v>
      </c>
      <c r="K114" s="109">
        <f t="shared" si="23"/>
        <v>0</v>
      </c>
    </row>
    <row r="115" spans="2:11" x14ac:dyDescent="0.25">
      <c r="B115" s="67" t="s">
        <v>14</v>
      </c>
      <c r="C115" s="123">
        <f>IFERROR(_xlfn.XLOOKUP(B115,#REF!,#REF!),0)</f>
        <v>0</v>
      </c>
      <c r="D115" s="48">
        <v>0</v>
      </c>
      <c r="E115" s="108">
        <f t="shared" si="24"/>
        <v>0</v>
      </c>
      <c r="F115" s="48">
        <v>0</v>
      </c>
      <c r="G115" s="108">
        <f t="shared" si="21"/>
        <v>0</v>
      </c>
      <c r="H115" s="48">
        <v>0</v>
      </c>
      <c r="I115" s="108">
        <f t="shared" si="22"/>
        <v>0</v>
      </c>
      <c r="J115" s="48">
        <v>0</v>
      </c>
      <c r="K115" s="109">
        <f t="shared" si="23"/>
        <v>0</v>
      </c>
    </row>
    <row r="116" spans="2:11" ht="30" x14ac:dyDescent="0.25">
      <c r="B116" s="67" t="s">
        <v>79</v>
      </c>
      <c r="C116" s="123">
        <f>IFERROR(_xlfn.XLOOKUP(B116,#REF!,#REF!),0)</f>
        <v>0</v>
      </c>
      <c r="D116" s="48">
        <v>0</v>
      </c>
      <c r="E116" s="108">
        <f t="shared" si="24"/>
        <v>0</v>
      </c>
      <c r="F116" s="48">
        <v>0</v>
      </c>
      <c r="G116" s="108">
        <f t="shared" si="21"/>
        <v>0</v>
      </c>
      <c r="H116" s="48">
        <v>0</v>
      </c>
      <c r="I116" s="108">
        <f t="shared" si="22"/>
        <v>0</v>
      </c>
      <c r="J116" s="48">
        <v>0</v>
      </c>
      <c r="K116" s="109">
        <f t="shared" si="23"/>
        <v>0</v>
      </c>
    </row>
    <row r="117" spans="2:11" s="11" customFormat="1" x14ac:dyDescent="0.25">
      <c r="B117" s="72" t="s">
        <v>181</v>
      </c>
      <c r="C117" s="125">
        <f>+SUM(C118:C122)</f>
        <v>0</v>
      </c>
      <c r="D117" s="126">
        <f t="shared" ref="D117:J117" si="29">+SUM(D118:D122)</f>
        <v>0</v>
      </c>
      <c r="E117" s="127">
        <f t="shared" si="24"/>
        <v>0</v>
      </c>
      <c r="F117" s="126">
        <f t="shared" si="29"/>
        <v>0</v>
      </c>
      <c r="G117" s="127">
        <f t="shared" si="21"/>
        <v>0</v>
      </c>
      <c r="H117" s="126">
        <f t="shared" si="29"/>
        <v>0</v>
      </c>
      <c r="I117" s="127">
        <f t="shared" si="22"/>
        <v>0</v>
      </c>
      <c r="J117" s="126">
        <f t="shared" si="29"/>
        <v>0</v>
      </c>
      <c r="K117" s="128">
        <f t="shared" si="23"/>
        <v>0</v>
      </c>
    </row>
    <row r="118" spans="2:11" x14ac:dyDescent="0.25">
      <c r="B118" s="67" t="s">
        <v>15</v>
      </c>
      <c r="C118" s="123">
        <f>IFERROR(_xlfn.XLOOKUP(B118,#REF!,#REF!),0)</f>
        <v>0</v>
      </c>
      <c r="D118" s="48">
        <v>0</v>
      </c>
      <c r="E118" s="108">
        <f t="shared" si="24"/>
        <v>0</v>
      </c>
      <c r="F118" s="48">
        <v>0</v>
      </c>
      <c r="G118" s="108">
        <f t="shared" si="21"/>
        <v>0</v>
      </c>
      <c r="H118" s="48">
        <v>0</v>
      </c>
      <c r="I118" s="108">
        <f t="shared" si="22"/>
        <v>0</v>
      </c>
      <c r="J118" s="48">
        <v>0</v>
      </c>
      <c r="K118" s="109">
        <f t="shared" si="23"/>
        <v>0</v>
      </c>
    </row>
    <row r="119" spans="2:11" ht="30" x14ac:dyDescent="0.25">
      <c r="B119" s="67" t="s">
        <v>16</v>
      </c>
      <c r="C119" s="123">
        <f>IFERROR(_xlfn.XLOOKUP(B119,#REF!,#REF!),0)</f>
        <v>0</v>
      </c>
      <c r="D119" s="48">
        <v>0</v>
      </c>
      <c r="E119" s="108">
        <f t="shared" si="24"/>
        <v>0</v>
      </c>
      <c r="F119" s="48">
        <v>0</v>
      </c>
      <c r="G119" s="108">
        <f t="shared" si="21"/>
        <v>0</v>
      </c>
      <c r="H119" s="48">
        <v>0</v>
      </c>
      <c r="I119" s="108">
        <f t="shared" si="22"/>
        <v>0</v>
      </c>
      <c r="J119" s="48">
        <v>0</v>
      </c>
      <c r="K119" s="109">
        <f t="shared" si="23"/>
        <v>0</v>
      </c>
    </row>
    <row r="120" spans="2:11" x14ac:dyDescent="0.25">
      <c r="B120" s="67" t="s">
        <v>17</v>
      </c>
      <c r="C120" s="123">
        <f>IFERROR(_xlfn.XLOOKUP(B120,#REF!,#REF!),0)</f>
        <v>0</v>
      </c>
      <c r="D120" s="48">
        <v>0</v>
      </c>
      <c r="E120" s="108">
        <f t="shared" si="24"/>
        <v>0</v>
      </c>
      <c r="F120" s="48">
        <v>0</v>
      </c>
      <c r="G120" s="108">
        <f t="shared" si="21"/>
        <v>0</v>
      </c>
      <c r="H120" s="48">
        <v>0</v>
      </c>
      <c r="I120" s="108">
        <f t="shared" si="22"/>
        <v>0</v>
      </c>
      <c r="J120" s="48">
        <v>0</v>
      </c>
      <c r="K120" s="109">
        <f t="shared" si="23"/>
        <v>0</v>
      </c>
    </row>
    <row r="121" spans="2:11" x14ac:dyDescent="0.25">
      <c r="B121" s="67" t="s">
        <v>80</v>
      </c>
      <c r="C121" s="123">
        <f>IFERROR(_xlfn.XLOOKUP(B121,#REF!,#REF!),0)</f>
        <v>0</v>
      </c>
      <c r="D121" s="48">
        <v>0</v>
      </c>
      <c r="E121" s="108">
        <f t="shared" si="24"/>
        <v>0</v>
      </c>
      <c r="F121" s="48">
        <v>0</v>
      </c>
      <c r="G121" s="108">
        <f t="shared" si="21"/>
        <v>0</v>
      </c>
      <c r="H121" s="48">
        <v>0</v>
      </c>
      <c r="I121" s="108">
        <f t="shared" si="22"/>
        <v>0</v>
      </c>
      <c r="J121" s="48">
        <v>0</v>
      </c>
      <c r="K121" s="109">
        <f t="shared" si="23"/>
        <v>0</v>
      </c>
    </row>
    <row r="122" spans="2:11" x14ac:dyDescent="0.25">
      <c r="B122" s="67" t="s">
        <v>13</v>
      </c>
      <c r="C122" s="123">
        <f>IFERROR(_xlfn.XLOOKUP(B122,#REF!,#REF!),0)</f>
        <v>0</v>
      </c>
      <c r="D122" s="48">
        <v>0</v>
      </c>
      <c r="E122" s="108">
        <f t="shared" si="24"/>
        <v>0</v>
      </c>
      <c r="F122" s="48">
        <v>0</v>
      </c>
      <c r="G122" s="108">
        <f t="shared" si="21"/>
        <v>0</v>
      </c>
      <c r="H122" s="48">
        <v>0</v>
      </c>
      <c r="I122" s="108">
        <f t="shared" si="22"/>
        <v>0</v>
      </c>
      <c r="J122" s="48">
        <v>0</v>
      </c>
      <c r="K122" s="109">
        <f t="shared" si="23"/>
        <v>0</v>
      </c>
    </row>
    <row r="123" spans="2:11" s="11" customFormat="1" x14ac:dyDescent="0.25">
      <c r="B123" s="72" t="s">
        <v>182</v>
      </c>
      <c r="C123" s="125">
        <f>+SUM(C124:C125)</f>
        <v>0</v>
      </c>
      <c r="D123" s="126">
        <f t="shared" ref="D123:J123" si="30">+SUM(D124:D125)</f>
        <v>0</v>
      </c>
      <c r="E123" s="127">
        <f t="shared" si="24"/>
        <v>0</v>
      </c>
      <c r="F123" s="126">
        <f t="shared" si="30"/>
        <v>0</v>
      </c>
      <c r="G123" s="127">
        <f t="shared" si="21"/>
        <v>0</v>
      </c>
      <c r="H123" s="126">
        <f t="shared" si="30"/>
        <v>0</v>
      </c>
      <c r="I123" s="127">
        <f t="shared" si="22"/>
        <v>0</v>
      </c>
      <c r="J123" s="126">
        <f t="shared" si="30"/>
        <v>0</v>
      </c>
      <c r="K123" s="128">
        <f t="shared" si="23"/>
        <v>0</v>
      </c>
    </row>
    <row r="124" spans="2:11" x14ac:dyDescent="0.25">
      <c r="B124" s="67" t="s">
        <v>81</v>
      </c>
      <c r="C124" s="123">
        <f>IFERROR(_xlfn.XLOOKUP(B124,#REF!,#REF!),0)</f>
        <v>0</v>
      </c>
      <c r="D124" s="48">
        <v>0</v>
      </c>
      <c r="E124" s="108">
        <f t="shared" si="24"/>
        <v>0</v>
      </c>
      <c r="F124" s="48">
        <v>0</v>
      </c>
      <c r="G124" s="108">
        <f t="shared" si="21"/>
        <v>0</v>
      </c>
      <c r="H124" s="48">
        <v>0</v>
      </c>
      <c r="I124" s="108">
        <f t="shared" si="22"/>
        <v>0</v>
      </c>
      <c r="J124" s="48">
        <v>0</v>
      </c>
      <c r="K124" s="109">
        <f t="shared" si="23"/>
        <v>0</v>
      </c>
    </row>
    <row r="125" spans="2:11" ht="45" x14ac:dyDescent="0.25">
      <c r="B125" s="67" t="s">
        <v>18</v>
      </c>
      <c r="C125" s="123">
        <f>IFERROR(_xlfn.XLOOKUP(B125,#REF!,#REF!),0)</f>
        <v>0</v>
      </c>
      <c r="D125" s="48">
        <v>0</v>
      </c>
      <c r="E125" s="108">
        <f t="shared" si="24"/>
        <v>0</v>
      </c>
      <c r="F125" s="48">
        <v>0</v>
      </c>
      <c r="G125" s="108">
        <f t="shared" si="21"/>
        <v>0</v>
      </c>
      <c r="H125" s="48">
        <v>0</v>
      </c>
      <c r="I125" s="108">
        <f t="shared" si="22"/>
        <v>0</v>
      </c>
      <c r="J125" s="48">
        <v>0</v>
      </c>
      <c r="K125" s="109">
        <f t="shared" si="23"/>
        <v>0</v>
      </c>
    </row>
    <row r="126" spans="2:11" s="11" customFormat="1" x14ac:dyDescent="0.25">
      <c r="B126" s="66" t="s">
        <v>188</v>
      </c>
      <c r="C126" s="119">
        <f>+C127+C132+C138</f>
        <v>0</v>
      </c>
      <c r="D126" s="120">
        <f t="shared" ref="D126:J126" si="31">+D127+D132+D138</f>
        <v>0</v>
      </c>
      <c r="E126" s="121">
        <f t="shared" si="24"/>
        <v>0</v>
      </c>
      <c r="F126" s="120">
        <f t="shared" si="31"/>
        <v>0</v>
      </c>
      <c r="G126" s="121">
        <f t="shared" si="21"/>
        <v>0</v>
      </c>
      <c r="H126" s="120">
        <f t="shared" si="31"/>
        <v>0</v>
      </c>
      <c r="I126" s="121">
        <f t="shared" si="22"/>
        <v>0</v>
      </c>
      <c r="J126" s="120">
        <f t="shared" si="31"/>
        <v>0</v>
      </c>
      <c r="K126" s="122">
        <f t="shared" si="23"/>
        <v>0</v>
      </c>
    </row>
    <row r="127" spans="2:11" s="11" customFormat="1" x14ac:dyDescent="0.25">
      <c r="B127" s="72" t="s">
        <v>183</v>
      </c>
      <c r="C127" s="125">
        <f>+SUM(C128:C131)</f>
        <v>0</v>
      </c>
      <c r="D127" s="126">
        <f t="shared" ref="D127:J127" si="32">+SUM(D128:D131)</f>
        <v>0</v>
      </c>
      <c r="E127" s="127">
        <f t="shared" si="24"/>
        <v>0</v>
      </c>
      <c r="F127" s="126">
        <f t="shared" si="32"/>
        <v>0</v>
      </c>
      <c r="G127" s="127">
        <f t="shared" si="21"/>
        <v>0</v>
      </c>
      <c r="H127" s="126">
        <f t="shared" si="32"/>
        <v>0</v>
      </c>
      <c r="I127" s="127">
        <f t="shared" si="22"/>
        <v>0</v>
      </c>
      <c r="J127" s="126">
        <f t="shared" si="32"/>
        <v>0</v>
      </c>
      <c r="K127" s="128">
        <f t="shared" si="23"/>
        <v>0</v>
      </c>
    </row>
    <row r="128" spans="2:11" x14ac:dyDescent="0.25">
      <c r="B128" s="67" t="s">
        <v>20</v>
      </c>
      <c r="C128" s="123">
        <f>IFERROR(_xlfn.XLOOKUP(B128,#REF!,#REF!),0)</f>
        <v>0</v>
      </c>
      <c r="D128" s="48">
        <v>0</v>
      </c>
      <c r="E128" s="108">
        <f t="shared" si="24"/>
        <v>0</v>
      </c>
      <c r="F128" s="48">
        <v>0</v>
      </c>
      <c r="G128" s="108">
        <f t="shared" si="21"/>
        <v>0</v>
      </c>
      <c r="H128" s="48">
        <v>0</v>
      </c>
      <c r="I128" s="108">
        <f t="shared" si="22"/>
        <v>0</v>
      </c>
      <c r="J128" s="48">
        <v>0</v>
      </c>
      <c r="K128" s="109">
        <f t="shared" si="23"/>
        <v>0</v>
      </c>
    </row>
    <row r="129" spans="2:11" x14ac:dyDescent="0.25">
      <c r="B129" s="67" t="s">
        <v>21</v>
      </c>
      <c r="C129" s="123">
        <f>IFERROR(_xlfn.XLOOKUP(B129,#REF!,#REF!),0)</f>
        <v>0</v>
      </c>
      <c r="D129" s="48">
        <v>0</v>
      </c>
      <c r="E129" s="108">
        <f t="shared" si="24"/>
        <v>0</v>
      </c>
      <c r="F129" s="48">
        <v>0</v>
      </c>
      <c r="G129" s="108">
        <f t="shared" si="21"/>
        <v>0</v>
      </c>
      <c r="H129" s="48">
        <v>0</v>
      </c>
      <c r="I129" s="108">
        <f t="shared" si="22"/>
        <v>0</v>
      </c>
      <c r="J129" s="48">
        <v>0</v>
      </c>
      <c r="K129" s="109">
        <f t="shared" si="23"/>
        <v>0</v>
      </c>
    </row>
    <row r="130" spans="2:11" x14ac:dyDescent="0.25">
      <c r="B130" s="67" t="s">
        <v>82</v>
      </c>
      <c r="C130" s="123">
        <f>IFERROR(_xlfn.XLOOKUP(B130,#REF!,#REF!),0)</f>
        <v>0</v>
      </c>
      <c r="D130" s="48">
        <v>0</v>
      </c>
      <c r="E130" s="108">
        <f t="shared" si="24"/>
        <v>0</v>
      </c>
      <c r="F130" s="48">
        <v>0</v>
      </c>
      <c r="G130" s="108">
        <f t="shared" si="21"/>
        <v>0</v>
      </c>
      <c r="H130" s="48">
        <v>0</v>
      </c>
      <c r="I130" s="108">
        <f t="shared" si="22"/>
        <v>0</v>
      </c>
      <c r="J130" s="48">
        <v>0</v>
      </c>
      <c r="K130" s="109">
        <f t="shared" si="23"/>
        <v>0</v>
      </c>
    </row>
    <row r="131" spans="2:11" x14ac:dyDescent="0.25">
      <c r="B131" s="67" t="s">
        <v>22</v>
      </c>
      <c r="C131" s="123">
        <f>IFERROR(_xlfn.XLOOKUP(B131,#REF!,#REF!),0)</f>
        <v>0</v>
      </c>
      <c r="D131" s="48">
        <v>0</v>
      </c>
      <c r="E131" s="108">
        <f t="shared" si="24"/>
        <v>0</v>
      </c>
      <c r="F131" s="48">
        <v>0</v>
      </c>
      <c r="G131" s="108">
        <f t="shared" si="21"/>
        <v>0</v>
      </c>
      <c r="H131" s="48">
        <v>0</v>
      </c>
      <c r="I131" s="108">
        <f t="shared" si="22"/>
        <v>0</v>
      </c>
      <c r="J131" s="48">
        <v>0</v>
      </c>
      <c r="K131" s="109">
        <f t="shared" si="23"/>
        <v>0</v>
      </c>
    </row>
    <row r="132" spans="2:11" s="11" customFormat="1" ht="45" x14ac:dyDescent="0.25">
      <c r="B132" s="72" t="s">
        <v>190</v>
      </c>
      <c r="C132" s="125">
        <f>+SUM(C133:C137)</f>
        <v>0</v>
      </c>
      <c r="D132" s="126">
        <f t="shared" ref="D132:J132" si="33">+SUM(D133:D137)</f>
        <v>0</v>
      </c>
      <c r="E132" s="127">
        <f t="shared" si="24"/>
        <v>0</v>
      </c>
      <c r="F132" s="126">
        <f t="shared" si="33"/>
        <v>0</v>
      </c>
      <c r="G132" s="127">
        <f t="shared" si="21"/>
        <v>0</v>
      </c>
      <c r="H132" s="126">
        <f t="shared" si="33"/>
        <v>0</v>
      </c>
      <c r="I132" s="127">
        <f t="shared" si="22"/>
        <v>0</v>
      </c>
      <c r="J132" s="126">
        <f t="shared" si="33"/>
        <v>0</v>
      </c>
      <c r="K132" s="128">
        <f t="shared" si="23"/>
        <v>0</v>
      </c>
    </row>
    <row r="133" spans="2:11" ht="30" x14ac:dyDescent="0.25">
      <c r="B133" s="67" t="s">
        <v>23</v>
      </c>
      <c r="C133" s="123">
        <f>IFERROR(_xlfn.XLOOKUP(B133,#REF!,#REF!),0)</f>
        <v>0</v>
      </c>
      <c r="D133" s="48">
        <v>0</v>
      </c>
      <c r="E133" s="108">
        <f t="shared" si="24"/>
        <v>0</v>
      </c>
      <c r="F133" s="48">
        <v>0</v>
      </c>
      <c r="G133" s="108">
        <f t="shared" si="21"/>
        <v>0</v>
      </c>
      <c r="H133" s="48">
        <v>0</v>
      </c>
      <c r="I133" s="108">
        <f t="shared" si="22"/>
        <v>0</v>
      </c>
      <c r="J133" s="48">
        <v>0</v>
      </c>
      <c r="K133" s="109">
        <f t="shared" si="23"/>
        <v>0</v>
      </c>
    </row>
    <row r="134" spans="2:11" x14ac:dyDescent="0.25">
      <c r="B134" s="67" t="s">
        <v>37</v>
      </c>
      <c r="C134" s="123">
        <f>IFERROR(_xlfn.XLOOKUP(B134,#REF!,#REF!),0)</f>
        <v>0</v>
      </c>
      <c r="D134" s="48">
        <v>0</v>
      </c>
      <c r="E134" s="108">
        <f t="shared" si="24"/>
        <v>0</v>
      </c>
      <c r="F134" s="48">
        <v>0</v>
      </c>
      <c r="G134" s="108">
        <f t="shared" si="21"/>
        <v>0</v>
      </c>
      <c r="H134" s="48">
        <v>0</v>
      </c>
      <c r="I134" s="108">
        <f t="shared" si="22"/>
        <v>0</v>
      </c>
      <c r="J134" s="48">
        <v>0</v>
      </c>
      <c r="K134" s="109">
        <f t="shared" si="23"/>
        <v>0</v>
      </c>
    </row>
    <row r="135" spans="2:11" ht="45" x14ac:dyDescent="0.25">
      <c r="B135" s="67" t="s">
        <v>24</v>
      </c>
      <c r="C135" s="123">
        <f>IFERROR(_xlfn.XLOOKUP(B135,#REF!,#REF!),0)</f>
        <v>0</v>
      </c>
      <c r="D135" s="48">
        <v>0</v>
      </c>
      <c r="E135" s="108">
        <f t="shared" si="24"/>
        <v>0</v>
      </c>
      <c r="F135" s="48">
        <v>0</v>
      </c>
      <c r="G135" s="108">
        <f t="shared" si="21"/>
        <v>0</v>
      </c>
      <c r="H135" s="48">
        <v>0</v>
      </c>
      <c r="I135" s="108">
        <f t="shared" si="22"/>
        <v>0</v>
      </c>
      <c r="J135" s="48">
        <v>0</v>
      </c>
      <c r="K135" s="109">
        <f t="shared" si="23"/>
        <v>0</v>
      </c>
    </row>
    <row r="136" spans="2:11" ht="45" x14ac:dyDescent="0.25">
      <c r="B136" s="67" t="s">
        <v>25</v>
      </c>
      <c r="C136" s="123">
        <f>IFERROR(_xlfn.XLOOKUP(B136,#REF!,#REF!),0)</f>
        <v>0</v>
      </c>
      <c r="D136" s="48">
        <v>0</v>
      </c>
      <c r="E136" s="108">
        <f t="shared" si="24"/>
        <v>0</v>
      </c>
      <c r="F136" s="48">
        <v>0</v>
      </c>
      <c r="G136" s="108">
        <f t="shared" si="21"/>
        <v>0</v>
      </c>
      <c r="H136" s="48">
        <v>0</v>
      </c>
      <c r="I136" s="108">
        <f t="shared" si="22"/>
        <v>0</v>
      </c>
      <c r="J136" s="48">
        <v>0</v>
      </c>
      <c r="K136" s="109">
        <f t="shared" si="23"/>
        <v>0</v>
      </c>
    </row>
    <row r="137" spans="2:11" ht="45" x14ac:dyDescent="0.25">
      <c r="B137" s="67" t="s">
        <v>83</v>
      </c>
      <c r="C137" s="123">
        <f>IFERROR(_xlfn.XLOOKUP(B137,#REF!,#REF!),0)</f>
        <v>0</v>
      </c>
      <c r="D137" s="48">
        <v>0</v>
      </c>
      <c r="E137" s="108">
        <f t="shared" si="24"/>
        <v>0</v>
      </c>
      <c r="F137" s="48">
        <v>0</v>
      </c>
      <c r="G137" s="108">
        <f t="shared" si="21"/>
        <v>0</v>
      </c>
      <c r="H137" s="48">
        <v>0</v>
      </c>
      <c r="I137" s="108">
        <f t="shared" si="22"/>
        <v>0</v>
      </c>
      <c r="J137" s="48">
        <v>0</v>
      </c>
      <c r="K137" s="109">
        <f t="shared" si="23"/>
        <v>0</v>
      </c>
    </row>
    <row r="138" spans="2:11" s="11" customFormat="1" ht="60" x14ac:dyDescent="0.25">
      <c r="B138" s="72" t="s">
        <v>191</v>
      </c>
      <c r="C138" s="125">
        <f>+C139</f>
        <v>0</v>
      </c>
      <c r="D138" s="126">
        <f t="shared" ref="D138:J138" si="34">+D139</f>
        <v>0</v>
      </c>
      <c r="E138" s="127">
        <f t="shared" si="24"/>
        <v>0</v>
      </c>
      <c r="F138" s="126">
        <f t="shared" si="34"/>
        <v>0</v>
      </c>
      <c r="G138" s="127">
        <f t="shared" si="21"/>
        <v>0</v>
      </c>
      <c r="H138" s="126">
        <f t="shared" si="34"/>
        <v>0</v>
      </c>
      <c r="I138" s="127">
        <f t="shared" si="22"/>
        <v>0</v>
      </c>
      <c r="J138" s="126">
        <f t="shared" si="34"/>
        <v>0</v>
      </c>
      <c r="K138" s="128">
        <f t="shared" si="23"/>
        <v>0</v>
      </c>
    </row>
    <row r="139" spans="2:11" x14ac:dyDescent="0.25">
      <c r="B139" s="67" t="s">
        <v>27</v>
      </c>
      <c r="C139" s="123">
        <f>IFERROR(_xlfn.XLOOKUP(B139,#REF!,#REF!),0)</f>
        <v>0</v>
      </c>
      <c r="D139" s="48">
        <v>0</v>
      </c>
      <c r="E139" s="108">
        <f t="shared" si="24"/>
        <v>0</v>
      </c>
      <c r="F139" s="48">
        <v>0</v>
      </c>
      <c r="G139" s="108">
        <f t="shared" si="21"/>
        <v>0</v>
      </c>
      <c r="H139" s="48">
        <v>0</v>
      </c>
      <c r="I139" s="108">
        <f t="shared" si="22"/>
        <v>0</v>
      </c>
      <c r="J139" s="48">
        <v>0</v>
      </c>
      <c r="K139" s="109">
        <f t="shared" si="23"/>
        <v>0</v>
      </c>
    </row>
    <row r="140" spans="2:11" s="11" customFormat="1" x14ac:dyDescent="0.25">
      <c r="B140" s="73" t="s">
        <v>130</v>
      </c>
      <c r="C140" s="119">
        <f>+C141</f>
        <v>0</v>
      </c>
      <c r="D140" s="120">
        <f t="shared" ref="D140:J140" si="35">+D141</f>
        <v>0</v>
      </c>
      <c r="E140" s="121">
        <f t="shared" si="24"/>
        <v>0</v>
      </c>
      <c r="F140" s="120">
        <f t="shared" si="35"/>
        <v>0</v>
      </c>
      <c r="G140" s="121">
        <f t="shared" si="21"/>
        <v>0</v>
      </c>
      <c r="H140" s="120">
        <f t="shared" si="35"/>
        <v>0</v>
      </c>
      <c r="I140" s="121">
        <f t="shared" si="22"/>
        <v>0</v>
      </c>
      <c r="J140" s="120">
        <f t="shared" si="35"/>
        <v>0</v>
      </c>
      <c r="K140" s="122">
        <f t="shared" si="23"/>
        <v>0</v>
      </c>
    </row>
    <row r="141" spans="2:11" x14ac:dyDescent="0.25">
      <c r="B141" s="67" t="s">
        <v>131</v>
      </c>
      <c r="C141" s="123">
        <v>0</v>
      </c>
      <c r="D141" s="48">
        <v>0</v>
      </c>
      <c r="E141" s="108">
        <f t="shared" si="24"/>
        <v>0</v>
      </c>
      <c r="F141" s="48">
        <v>0</v>
      </c>
      <c r="G141" s="108">
        <f t="shared" si="21"/>
        <v>0</v>
      </c>
      <c r="H141" s="48">
        <v>0</v>
      </c>
      <c r="I141" s="108">
        <f t="shared" si="22"/>
        <v>0</v>
      </c>
      <c r="J141" s="48">
        <v>0</v>
      </c>
      <c r="K141" s="109">
        <f t="shared" si="23"/>
        <v>0</v>
      </c>
    </row>
    <row r="142" spans="2:11" s="11" customFormat="1" ht="30" x14ac:dyDescent="0.25">
      <c r="B142" s="73" t="s">
        <v>132</v>
      </c>
      <c r="C142" s="129">
        <f>+C34+C71+C73</f>
        <v>0</v>
      </c>
      <c r="D142" s="130">
        <f t="shared" ref="D142:J142" si="36">+D34+D71+D73</f>
        <v>0</v>
      </c>
      <c r="E142" s="131">
        <f t="shared" si="24"/>
        <v>0</v>
      </c>
      <c r="F142" s="130">
        <f t="shared" si="36"/>
        <v>0</v>
      </c>
      <c r="G142" s="131">
        <f t="shared" si="21"/>
        <v>0</v>
      </c>
      <c r="H142" s="130">
        <f t="shared" si="36"/>
        <v>0</v>
      </c>
      <c r="I142" s="131">
        <f t="shared" si="22"/>
        <v>0</v>
      </c>
      <c r="J142" s="130">
        <f t="shared" si="36"/>
        <v>0</v>
      </c>
      <c r="K142" s="132">
        <f t="shared" si="23"/>
        <v>0</v>
      </c>
    </row>
    <row r="143" spans="2:11" s="11" customFormat="1" ht="30.75" thickBot="1" x14ac:dyDescent="0.3">
      <c r="B143" s="74" t="s">
        <v>133</v>
      </c>
      <c r="C143" s="133" t="e">
        <f>+#REF!-#REF!</f>
        <v>#REF!</v>
      </c>
      <c r="D143" s="134">
        <v>0</v>
      </c>
      <c r="E143" s="135">
        <f t="shared" si="24"/>
        <v>0</v>
      </c>
      <c r="F143" s="134">
        <v>0</v>
      </c>
      <c r="G143" s="135">
        <f t="shared" si="21"/>
        <v>0</v>
      </c>
      <c r="H143" s="134">
        <v>0</v>
      </c>
      <c r="I143" s="135">
        <f t="shared" si="22"/>
        <v>0</v>
      </c>
      <c r="J143" s="134">
        <v>0</v>
      </c>
      <c r="K143" s="136">
        <f t="shared" si="23"/>
        <v>0</v>
      </c>
    </row>
    <row r="144" spans="2:11" s="11" customFormat="1" ht="15.75" thickBot="1" x14ac:dyDescent="0.3">
      <c r="B144" s="75" t="s">
        <v>19</v>
      </c>
      <c r="C144" s="137" t="e">
        <f t="shared" ref="C144:J144" si="37">+C142+C143</f>
        <v>#REF!</v>
      </c>
      <c r="D144" s="138">
        <f t="shared" si="37"/>
        <v>0</v>
      </c>
      <c r="E144" s="139">
        <f t="shared" si="24"/>
        <v>0</v>
      </c>
      <c r="F144" s="138">
        <f t="shared" si="37"/>
        <v>0</v>
      </c>
      <c r="G144" s="139">
        <f t="shared" si="21"/>
        <v>0</v>
      </c>
      <c r="H144" s="138">
        <f t="shared" si="37"/>
        <v>0</v>
      </c>
      <c r="I144" s="139">
        <f t="shared" si="22"/>
        <v>0</v>
      </c>
      <c r="J144" s="138">
        <f t="shared" si="37"/>
        <v>0</v>
      </c>
      <c r="K144" s="140">
        <f t="shared" si="23"/>
        <v>0</v>
      </c>
    </row>
    <row r="145" spans="4:11" x14ac:dyDescent="0.25">
      <c r="D145" s="107"/>
      <c r="E145" s="1"/>
      <c r="F145" s="107"/>
      <c r="G145" s="1"/>
      <c r="H145" s="107"/>
      <c r="I145" s="1"/>
      <c r="J145" s="107"/>
      <c r="K145" s="1"/>
    </row>
    <row r="146" spans="4:11" x14ac:dyDescent="0.25">
      <c r="D146" s="107"/>
      <c r="E146" s="1"/>
      <c r="F146" s="107"/>
      <c r="G146" s="1"/>
      <c r="H146" s="107"/>
      <c r="I146" s="1"/>
      <c r="J146" s="107"/>
      <c r="K146" s="1"/>
    </row>
  </sheetData>
  <autoFilter ref="B15:K144" xr:uid="{081A97AC-CFE0-404A-AA81-DCF294C158AB}"/>
  <mergeCells count="4">
    <mergeCell ref="B2:K5"/>
    <mergeCell ref="B7:I7"/>
    <mergeCell ref="B12:K12"/>
    <mergeCell ref="B13:K1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1833-06EB-4D47-A904-BFCFEBAF0504}">
  <sheetPr>
    <tabColor rgb="FF7030A0"/>
  </sheetPr>
  <dimension ref="B1:L127"/>
  <sheetViews>
    <sheetView showGridLines="0" zoomScale="70" zoomScaleNormal="70" workbookViewId="0">
      <selection activeCell="E34" sqref="E34"/>
    </sheetView>
  </sheetViews>
  <sheetFormatPr baseColWidth="10" defaultColWidth="11.42578125" defaultRowHeight="15" x14ac:dyDescent="0.25"/>
  <cols>
    <col min="1" max="1" width="1.140625" style="1" customWidth="1"/>
    <col min="2" max="2" width="54" style="1" bestFit="1" customWidth="1"/>
    <col min="3" max="4" width="21.7109375" style="1" customWidth="1"/>
    <col min="5" max="5" width="36.140625" style="1" customWidth="1"/>
    <col min="6" max="7" width="28.85546875" style="1" customWidth="1"/>
    <col min="8" max="8" width="23.140625" style="1" customWidth="1"/>
    <col min="9" max="9" width="15.5703125" style="1" customWidth="1"/>
    <col min="10" max="10" width="15.85546875" style="1" customWidth="1"/>
    <col min="11" max="16384" width="11.42578125" style="1"/>
  </cols>
  <sheetData>
    <row r="1" spans="2:12" ht="15" customHeight="1" x14ac:dyDescent="0.25">
      <c r="B1" s="266" t="s">
        <v>166</v>
      </c>
      <c r="C1" s="267"/>
      <c r="D1" s="267"/>
      <c r="E1" s="267"/>
      <c r="F1" s="267"/>
      <c r="G1" s="267"/>
      <c r="H1" s="267"/>
      <c r="I1" s="268"/>
      <c r="J1" s="32"/>
      <c r="K1" s="32"/>
    </row>
    <row r="2" spans="2:12" x14ac:dyDescent="0.25">
      <c r="B2" s="269"/>
      <c r="C2" s="270"/>
      <c r="D2" s="270"/>
      <c r="E2" s="270"/>
      <c r="F2" s="270"/>
      <c r="G2" s="270"/>
      <c r="H2" s="270"/>
      <c r="I2" s="271"/>
      <c r="J2" s="32"/>
      <c r="K2" s="32"/>
    </row>
    <row r="3" spans="2:12" x14ac:dyDescent="0.25">
      <c r="B3" s="269"/>
      <c r="C3" s="270"/>
      <c r="D3" s="270"/>
      <c r="E3" s="270"/>
      <c r="F3" s="270"/>
      <c r="G3" s="270"/>
      <c r="H3" s="270"/>
      <c r="I3" s="271"/>
      <c r="J3" s="32"/>
      <c r="K3" s="32"/>
    </row>
    <row r="4" spans="2:12" ht="15.75" thickBot="1" x14ac:dyDescent="0.3">
      <c r="B4" s="272"/>
      <c r="C4" s="273"/>
      <c r="D4" s="273"/>
      <c r="E4" s="273"/>
      <c r="F4" s="273"/>
      <c r="G4" s="273"/>
      <c r="H4" s="273"/>
      <c r="I4" s="274"/>
      <c r="J4" s="32"/>
      <c r="K4" s="32"/>
    </row>
    <row r="5" spans="2:12" s="62" customFormat="1" ht="15.75" customHeight="1" thickBot="1" x14ac:dyDescent="0.3">
      <c r="B5" s="260" t="s">
        <v>88</v>
      </c>
      <c r="C5" s="261"/>
      <c r="D5" s="261"/>
      <c r="E5" s="261"/>
      <c r="F5" s="261"/>
      <c r="G5" s="261"/>
      <c r="H5" s="261"/>
      <c r="I5" s="155" t="s">
        <v>89</v>
      </c>
      <c r="J5" s="179"/>
      <c r="K5" s="179"/>
      <c r="L5" s="179"/>
    </row>
    <row r="6" spans="2:12" x14ac:dyDescent="0.25">
      <c r="B6" s="258"/>
      <c r="C6" s="258"/>
      <c r="D6" s="258"/>
      <c r="E6" s="258"/>
      <c r="F6" s="258"/>
      <c r="G6" s="258"/>
      <c r="H6" s="258"/>
      <c r="I6" s="258"/>
      <c r="J6" s="32"/>
      <c r="K6" s="32"/>
      <c r="L6" s="32"/>
    </row>
    <row r="7" spans="2:12" ht="12.75" customHeight="1" x14ac:dyDescent="0.25">
      <c r="B7" s="171" t="s">
        <v>90</v>
      </c>
      <c r="C7" s="172" t="s">
        <v>84</v>
      </c>
      <c r="E7" s="173"/>
      <c r="F7" s="171"/>
      <c r="G7" s="171"/>
      <c r="H7" s="171"/>
      <c r="I7" s="171"/>
      <c r="J7" s="32"/>
      <c r="K7" s="32"/>
      <c r="L7" s="32"/>
    </row>
    <row r="8" spans="2:12" x14ac:dyDescent="0.25">
      <c r="B8" s="8" t="s">
        <v>91</v>
      </c>
      <c r="C8" s="172" t="e">
        <f>#REF!</f>
        <v>#REF!</v>
      </c>
      <c r="E8" s="12"/>
      <c r="F8" s="8"/>
      <c r="G8" s="8"/>
      <c r="H8" s="8"/>
      <c r="I8" s="8"/>
      <c r="J8" s="32"/>
      <c r="K8" s="32"/>
      <c r="L8" s="32"/>
    </row>
    <row r="9" spans="2:12" x14ac:dyDescent="0.25">
      <c r="B9" s="8" t="s">
        <v>92</v>
      </c>
      <c r="C9" s="174" t="e">
        <f>+'Anexo No. 8 Ejecución Ptal'!C10</f>
        <v>#REF!</v>
      </c>
      <c r="E9" s="12"/>
      <c r="F9" s="8"/>
      <c r="G9" s="8"/>
      <c r="H9" s="8"/>
      <c r="I9" s="8"/>
    </row>
    <row r="10" spans="2:12" x14ac:dyDescent="0.25">
      <c r="B10" s="8"/>
      <c r="C10" s="8"/>
      <c r="D10" s="175"/>
      <c r="E10" s="12"/>
      <c r="F10" s="8"/>
      <c r="G10" s="8"/>
      <c r="H10" s="8"/>
      <c r="I10" s="8"/>
    </row>
    <row r="11" spans="2:12" x14ac:dyDescent="0.25">
      <c r="B11" s="259" t="s">
        <v>167</v>
      </c>
      <c r="C11" s="259"/>
      <c r="D11" s="259"/>
      <c r="E11" s="259"/>
      <c r="F11" s="259"/>
      <c r="G11" s="259"/>
      <c r="H11" s="259"/>
      <c r="I11" s="259"/>
      <c r="J11" s="8"/>
    </row>
    <row r="12" spans="2:12" ht="15.75" thickBot="1" x14ac:dyDescent="0.3">
      <c r="B12" s="288" t="s">
        <v>93</v>
      </c>
      <c r="C12" s="288"/>
      <c r="D12" s="288"/>
      <c r="E12" s="288"/>
      <c r="F12" s="288"/>
      <c r="G12" s="288"/>
      <c r="H12" s="288"/>
      <c r="I12" s="288"/>
      <c r="J12" s="8"/>
    </row>
    <row r="13" spans="2:12" x14ac:dyDescent="0.25">
      <c r="B13" s="275" t="s">
        <v>59</v>
      </c>
      <c r="C13" s="278" t="s">
        <v>196</v>
      </c>
      <c r="D13" s="279"/>
      <c r="E13" s="279"/>
      <c r="F13" s="279"/>
      <c r="G13" s="279"/>
      <c r="H13" s="280"/>
      <c r="I13" s="281" t="s">
        <v>197</v>
      </c>
    </row>
    <row r="14" spans="2:12" x14ac:dyDescent="0.25">
      <c r="B14" s="276"/>
      <c r="C14" s="284" t="s">
        <v>198</v>
      </c>
      <c r="D14" s="285"/>
      <c r="E14" s="286" t="s">
        <v>0</v>
      </c>
      <c r="F14" s="176" t="s">
        <v>199</v>
      </c>
      <c r="G14" s="176" t="s">
        <v>200</v>
      </c>
      <c r="H14" s="286" t="s">
        <v>8</v>
      </c>
      <c r="I14" s="282"/>
    </row>
    <row r="15" spans="2:12" ht="45.75" thickBot="1" x14ac:dyDescent="0.3">
      <c r="B15" s="277"/>
      <c r="C15" s="177" t="s">
        <v>201</v>
      </c>
      <c r="D15" s="177" t="s">
        <v>39</v>
      </c>
      <c r="E15" s="287"/>
      <c r="F15" s="178" t="s">
        <v>202</v>
      </c>
      <c r="G15" s="178" t="s">
        <v>203</v>
      </c>
      <c r="H15" s="287"/>
      <c r="I15" s="283"/>
    </row>
    <row r="16" spans="2:12" s="11" customFormat="1" x14ac:dyDescent="0.25">
      <c r="B16" s="31" t="s">
        <v>36</v>
      </c>
      <c r="C16" s="156">
        <f t="shared" ref="C16:D16" si="0">+C17+C54</f>
        <v>0</v>
      </c>
      <c r="D16" s="156">
        <f t="shared" si="0"/>
        <v>0</v>
      </c>
      <c r="E16" s="156">
        <f t="shared" ref="E16" si="1">+E17+E54</f>
        <v>0</v>
      </c>
      <c r="F16" s="156">
        <f t="shared" ref="F16" si="2">+F17+F54</f>
        <v>0</v>
      </c>
      <c r="G16" s="156">
        <f t="shared" ref="G16" si="3">+G17+G54</f>
        <v>0</v>
      </c>
      <c r="H16" s="156">
        <f t="shared" ref="H16" si="4">+H17+H54</f>
        <v>0</v>
      </c>
      <c r="I16" s="157">
        <f t="shared" ref="I16" si="5">+I17+I54</f>
        <v>0</v>
      </c>
    </row>
    <row r="17" spans="2:9" s="11" customFormat="1" x14ac:dyDescent="0.25">
      <c r="B17" s="33" t="s">
        <v>109</v>
      </c>
      <c r="C17" s="158">
        <f t="shared" ref="C17:D17" si="6">+C18+C30</f>
        <v>0</v>
      </c>
      <c r="D17" s="158">
        <f t="shared" si="6"/>
        <v>0</v>
      </c>
      <c r="E17" s="158">
        <f t="shared" ref="E17" si="7">+E18+E30</f>
        <v>0</v>
      </c>
      <c r="F17" s="158">
        <f t="shared" ref="F17" si="8">+F18+F30</f>
        <v>0</v>
      </c>
      <c r="G17" s="158">
        <f t="shared" ref="G17" si="9">+G18+G30</f>
        <v>0</v>
      </c>
      <c r="H17" s="158">
        <f t="shared" ref="H17" si="10">+H18+H30</f>
        <v>0</v>
      </c>
      <c r="I17" s="159">
        <f t="shared" ref="I17" si="11">+I18+I30</f>
        <v>0</v>
      </c>
    </row>
    <row r="18" spans="2:9" s="11" customFormat="1" x14ac:dyDescent="0.25">
      <c r="B18" s="34" t="s">
        <v>164</v>
      </c>
      <c r="C18" s="160">
        <f t="shared" ref="C18:D18" si="12">SUM(C19:C29)</f>
        <v>0</v>
      </c>
      <c r="D18" s="160">
        <f t="shared" si="12"/>
        <v>0</v>
      </c>
      <c r="E18" s="160">
        <f t="shared" ref="E18" si="13">SUM(E19:E29)</f>
        <v>0</v>
      </c>
      <c r="F18" s="160">
        <f t="shared" ref="F18" si="14">SUM(F19:F29)</f>
        <v>0</v>
      </c>
      <c r="G18" s="160">
        <f t="shared" ref="G18" si="15">SUM(G19:G29)</f>
        <v>0</v>
      </c>
      <c r="H18" s="160">
        <f t="shared" ref="H18" si="16">SUM(H19:H29)</f>
        <v>0</v>
      </c>
      <c r="I18" s="161">
        <f t="shared" ref="I18" si="17">SUM(I19:I29)</f>
        <v>0</v>
      </c>
    </row>
    <row r="19" spans="2:9" x14ac:dyDescent="0.25">
      <c r="B19" s="35" t="s">
        <v>62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9">
        <v>0</v>
      </c>
    </row>
    <row r="20" spans="2:9" x14ac:dyDescent="0.25">
      <c r="B20" s="35" t="s">
        <v>63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9">
        <v>0</v>
      </c>
    </row>
    <row r="21" spans="2:9" x14ac:dyDescent="0.25">
      <c r="B21" s="35" t="s">
        <v>64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9">
        <v>0</v>
      </c>
    </row>
    <row r="22" spans="2:9" x14ac:dyDescent="0.25">
      <c r="B22" s="35" t="s">
        <v>65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9">
        <v>0</v>
      </c>
    </row>
    <row r="23" spans="2:9" x14ac:dyDescent="0.25">
      <c r="B23" s="35" t="s">
        <v>66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9">
        <v>0</v>
      </c>
    </row>
    <row r="24" spans="2:9" x14ac:dyDescent="0.25">
      <c r="B24" s="35" t="s">
        <v>67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9">
        <v>0</v>
      </c>
    </row>
    <row r="25" spans="2:9" x14ac:dyDescent="0.25">
      <c r="B25" s="35" t="s">
        <v>68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9">
        <v>0</v>
      </c>
    </row>
    <row r="26" spans="2:9" x14ac:dyDescent="0.25">
      <c r="B26" s="35" t="s">
        <v>69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9">
        <v>0</v>
      </c>
    </row>
    <row r="27" spans="2:9" x14ac:dyDescent="0.25">
      <c r="B27" s="35" t="s">
        <v>112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9">
        <v>0</v>
      </c>
    </row>
    <row r="28" spans="2:9" x14ac:dyDescent="0.25">
      <c r="B28" s="35" t="s">
        <v>193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9">
        <v>0</v>
      </c>
    </row>
    <row r="29" spans="2:9" x14ac:dyDescent="0.25">
      <c r="B29" s="35" t="s">
        <v>111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9">
        <v>0</v>
      </c>
    </row>
    <row r="30" spans="2:9" s="11" customFormat="1" ht="30" x14ac:dyDescent="0.25">
      <c r="B30" s="34" t="s">
        <v>165</v>
      </c>
      <c r="C30" s="160">
        <f t="shared" ref="C30:D30" si="18">SUM(C31:C53)</f>
        <v>0</v>
      </c>
      <c r="D30" s="160">
        <f t="shared" si="18"/>
        <v>0</v>
      </c>
      <c r="E30" s="160">
        <f t="shared" ref="E30" si="19">SUM(E31:E53)</f>
        <v>0</v>
      </c>
      <c r="F30" s="160">
        <f t="shared" ref="F30" si="20">SUM(F31:F53)</f>
        <v>0</v>
      </c>
      <c r="G30" s="160">
        <f t="shared" ref="G30" si="21">SUM(G31:G53)</f>
        <v>0</v>
      </c>
      <c r="H30" s="160">
        <f t="shared" ref="H30" si="22">SUM(H31:H53)</f>
        <v>0</v>
      </c>
      <c r="I30" s="161">
        <f t="shared" ref="I30" si="23">SUM(I31:I53)</f>
        <v>0</v>
      </c>
    </row>
    <row r="31" spans="2:9" x14ac:dyDescent="0.25">
      <c r="B31" s="35" t="s">
        <v>26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9">
        <v>0</v>
      </c>
    </row>
    <row r="32" spans="2:9" x14ac:dyDescent="0.25">
      <c r="B32" s="35" t="s">
        <v>192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9">
        <v>0</v>
      </c>
    </row>
    <row r="33" spans="2:9" x14ac:dyDescent="0.25">
      <c r="B33" s="35" t="s">
        <v>85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9">
        <v>0</v>
      </c>
    </row>
    <row r="34" spans="2:9" x14ac:dyDescent="0.25">
      <c r="B34" s="35" t="s">
        <v>71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9">
        <v>0</v>
      </c>
    </row>
    <row r="35" spans="2:9" x14ac:dyDescent="0.25">
      <c r="B35" s="35" t="s">
        <v>73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9">
        <v>0</v>
      </c>
    </row>
    <row r="36" spans="2:9" x14ac:dyDescent="0.25">
      <c r="B36" s="35" t="s">
        <v>113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9">
        <v>0</v>
      </c>
    </row>
    <row r="37" spans="2:9" x14ac:dyDescent="0.25">
      <c r="B37" s="35" t="s">
        <v>76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9">
        <v>0</v>
      </c>
    </row>
    <row r="38" spans="2:9" x14ac:dyDescent="0.25">
      <c r="B38" s="35" t="s">
        <v>77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9">
        <v>0</v>
      </c>
    </row>
    <row r="39" spans="2:9" x14ac:dyDescent="0.25">
      <c r="B39" s="35" t="s">
        <v>75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9">
        <v>0</v>
      </c>
    </row>
    <row r="40" spans="2:9" x14ac:dyDescent="0.25">
      <c r="B40" s="35" t="s">
        <v>114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9">
        <v>0</v>
      </c>
    </row>
    <row r="41" spans="2:9" x14ac:dyDescent="0.25">
      <c r="B41" s="35" t="s">
        <v>115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9">
        <v>0</v>
      </c>
    </row>
    <row r="42" spans="2:9" x14ac:dyDescent="0.25">
      <c r="B42" s="35" t="s">
        <v>184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9">
        <v>0</v>
      </c>
    </row>
    <row r="43" spans="2:9" x14ac:dyDescent="0.25">
      <c r="B43" s="35" t="s">
        <v>72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9">
        <v>0</v>
      </c>
    </row>
    <row r="44" spans="2:9" x14ac:dyDescent="0.25">
      <c r="B44" s="35" t="s">
        <v>74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9">
        <v>0</v>
      </c>
    </row>
    <row r="45" spans="2:9" x14ac:dyDescent="0.25">
      <c r="B45" s="35" t="s">
        <v>11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9">
        <v>0</v>
      </c>
    </row>
    <row r="46" spans="2:9" x14ac:dyDescent="0.25">
      <c r="B46" s="35" t="s">
        <v>116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9">
        <v>0</v>
      </c>
    </row>
    <row r="47" spans="2:9" x14ac:dyDescent="0.25">
      <c r="B47" s="35" t="s">
        <v>185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9">
        <v>0</v>
      </c>
    </row>
    <row r="48" spans="2:9" x14ac:dyDescent="0.25">
      <c r="B48" s="35" t="s">
        <v>118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9">
        <v>0</v>
      </c>
    </row>
    <row r="49" spans="2:9" x14ac:dyDescent="0.25">
      <c r="B49" s="35" t="s">
        <v>119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9">
        <v>0</v>
      </c>
    </row>
    <row r="50" spans="2:9" x14ac:dyDescent="0.25">
      <c r="B50" s="35" t="s">
        <v>120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9">
        <v>0</v>
      </c>
    </row>
    <row r="51" spans="2:9" x14ac:dyDescent="0.25">
      <c r="B51" s="35" t="s">
        <v>121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9">
        <v>0</v>
      </c>
    </row>
    <row r="52" spans="2:9" x14ac:dyDescent="0.25">
      <c r="B52" s="35" t="s">
        <v>12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9">
        <v>0</v>
      </c>
    </row>
    <row r="53" spans="2:9" x14ac:dyDescent="0.25">
      <c r="B53" s="35" t="s">
        <v>86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9">
        <v>0</v>
      </c>
    </row>
    <row r="54" spans="2:9" s="11" customFormat="1" x14ac:dyDescent="0.25">
      <c r="B54" s="36" t="s">
        <v>122</v>
      </c>
      <c r="C54" s="160">
        <f t="shared" ref="C54:D54" si="24">SUM(C55)</f>
        <v>0</v>
      </c>
      <c r="D54" s="160">
        <f t="shared" si="24"/>
        <v>0</v>
      </c>
      <c r="E54" s="160">
        <f t="shared" ref="E54" si="25">SUM(E55)</f>
        <v>0</v>
      </c>
      <c r="F54" s="160">
        <f t="shared" ref="F54" si="26">SUM(F55)</f>
        <v>0</v>
      </c>
      <c r="G54" s="160">
        <f t="shared" ref="G54" si="27">SUM(G55)</f>
        <v>0</v>
      </c>
      <c r="H54" s="160">
        <f t="shared" ref="H54" si="28">SUM(H55)</f>
        <v>0</v>
      </c>
      <c r="I54" s="161">
        <f t="shared" ref="I54" si="29">SUM(I55)</f>
        <v>0</v>
      </c>
    </row>
    <row r="55" spans="2:9" x14ac:dyDescent="0.25">
      <c r="B55" s="35" t="s">
        <v>10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9">
        <v>0</v>
      </c>
    </row>
    <row r="56" spans="2:9" s="11" customFormat="1" x14ac:dyDescent="0.25">
      <c r="B56" s="37" t="s">
        <v>1</v>
      </c>
      <c r="C56" s="156">
        <f t="shared" ref="C56:D56" si="30">+C57+C123</f>
        <v>0</v>
      </c>
      <c r="D56" s="156">
        <f t="shared" si="30"/>
        <v>0</v>
      </c>
      <c r="E56" s="156">
        <f t="shared" ref="E56" si="31">+E57+E123</f>
        <v>0</v>
      </c>
      <c r="F56" s="156">
        <f t="shared" ref="F56" si="32">+F57+F123</f>
        <v>0</v>
      </c>
      <c r="G56" s="156">
        <f t="shared" ref="G56" si="33">+G57+G123</f>
        <v>0</v>
      </c>
      <c r="H56" s="156">
        <f t="shared" ref="H56" si="34">+H57+H123</f>
        <v>0</v>
      </c>
      <c r="I56" s="157">
        <f t="shared" ref="I56" si="35">+I57+I123</f>
        <v>0</v>
      </c>
    </row>
    <row r="57" spans="2:9" s="11" customFormat="1" ht="30" x14ac:dyDescent="0.25">
      <c r="B57" s="38" t="s">
        <v>123</v>
      </c>
      <c r="C57" s="158">
        <f t="shared" ref="C57:D57" si="36">+C58+C70+C93</f>
        <v>0</v>
      </c>
      <c r="D57" s="158">
        <f t="shared" si="36"/>
        <v>0</v>
      </c>
      <c r="E57" s="158">
        <f t="shared" ref="E57" si="37">+E58+E70+E93</f>
        <v>0</v>
      </c>
      <c r="F57" s="158">
        <f t="shared" ref="F57" si="38">+F58+F70+F93</f>
        <v>0</v>
      </c>
      <c r="G57" s="158">
        <f t="shared" ref="G57" si="39">+G58+G70+G93</f>
        <v>0</v>
      </c>
      <c r="H57" s="158">
        <f t="shared" ref="H57" si="40">+H58+H70+H93</f>
        <v>0</v>
      </c>
      <c r="I57" s="159">
        <f t="shared" ref="I57" si="41">+I58+I70+I93</f>
        <v>0</v>
      </c>
    </row>
    <row r="58" spans="2:9" s="11" customFormat="1" x14ac:dyDescent="0.25">
      <c r="B58" s="34" t="s">
        <v>9</v>
      </c>
      <c r="C58" s="160">
        <f t="shared" ref="C58:D58" si="42">SUM(C59:C69)</f>
        <v>0</v>
      </c>
      <c r="D58" s="160">
        <f t="shared" si="42"/>
        <v>0</v>
      </c>
      <c r="E58" s="160">
        <f t="shared" ref="E58" si="43">SUM(E59:E69)</f>
        <v>0</v>
      </c>
      <c r="F58" s="160">
        <f t="shared" ref="F58" si="44">SUM(F59:F69)</f>
        <v>0</v>
      </c>
      <c r="G58" s="160">
        <f t="shared" ref="G58" si="45">SUM(G59:G69)</f>
        <v>0</v>
      </c>
      <c r="H58" s="160">
        <f t="shared" ref="H58" si="46">SUM(H59:H69)</f>
        <v>0</v>
      </c>
      <c r="I58" s="161">
        <f t="shared" ref="I58" si="47">SUM(I59:I69)</f>
        <v>0</v>
      </c>
    </row>
    <row r="59" spans="2:9" x14ac:dyDescent="0.25">
      <c r="B59" s="35" t="s">
        <v>62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9">
        <v>0</v>
      </c>
    </row>
    <row r="60" spans="2:9" x14ac:dyDescent="0.25">
      <c r="B60" s="35" t="s">
        <v>63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9">
        <v>0</v>
      </c>
    </row>
    <row r="61" spans="2:9" x14ac:dyDescent="0.25">
      <c r="B61" s="35" t="s">
        <v>64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9">
        <v>0</v>
      </c>
    </row>
    <row r="62" spans="2:9" x14ac:dyDescent="0.25">
      <c r="B62" s="35" t="s">
        <v>65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9">
        <v>0</v>
      </c>
    </row>
    <row r="63" spans="2:9" x14ac:dyDescent="0.25">
      <c r="B63" s="35" t="s">
        <v>66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9">
        <v>0</v>
      </c>
    </row>
    <row r="64" spans="2:9" x14ac:dyDescent="0.25">
      <c r="B64" s="35" t="s">
        <v>67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9">
        <v>0</v>
      </c>
    </row>
    <row r="65" spans="2:9" x14ac:dyDescent="0.25">
      <c r="B65" s="35" t="s">
        <v>68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9">
        <v>0</v>
      </c>
    </row>
    <row r="66" spans="2:9" x14ac:dyDescent="0.25">
      <c r="B66" s="35" t="s">
        <v>69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9">
        <v>0</v>
      </c>
    </row>
    <row r="67" spans="2:9" x14ac:dyDescent="0.25">
      <c r="B67" s="35" t="s">
        <v>112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9">
        <v>0</v>
      </c>
    </row>
    <row r="68" spans="2:9" x14ac:dyDescent="0.25">
      <c r="B68" s="35" t="s">
        <v>193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9">
        <v>0</v>
      </c>
    </row>
    <row r="69" spans="2:9" x14ac:dyDescent="0.25">
      <c r="B69" s="35" t="s">
        <v>111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9">
        <v>0</v>
      </c>
    </row>
    <row r="70" spans="2:9" s="11" customFormat="1" ht="30" x14ac:dyDescent="0.25">
      <c r="B70" s="34" t="s">
        <v>124</v>
      </c>
      <c r="C70" s="160">
        <f t="shared" ref="C70:D70" si="48">SUM(C71:C90)</f>
        <v>0</v>
      </c>
      <c r="D70" s="160">
        <f t="shared" si="48"/>
        <v>0</v>
      </c>
      <c r="E70" s="160">
        <f t="shared" ref="E70" si="49">SUM(E71:E90)</f>
        <v>0</v>
      </c>
      <c r="F70" s="160">
        <f t="shared" ref="F70" si="50">SUM(F71:F90)</f>
        <v>0</v>
      </c>
      <c r="G70" s="160">
        <f t="shared" ref="G70" si="51">SUM(G71:G90)</f>
        <v>0</v>
      </c>
      <c r="H70" s="160">
        <f t="shared" ref="H70" si="52">SUM(H71:H90)</f>
        <v>0</v>
      </c>
      <c r="I70" s="161">
        <f t="shared" ref="I70" si="53">SUM(I71:I90)</f>
        <v>0</v>
      </c>
    </row>
    <row r="71" spans="2:9" x14ac:dyDescent="0.25">
      <c r="B71" s="35" t="s">
        <v>26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9">
        <v>0</v>
      </c>
    </row>
    <row r="72" spans="2:9" x14ac:dyDescent="0.25">
      <c r="B72" s="35" t="s">
        <v>110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9">
        <v>0</v>
      </c>
    </row>
    <row r="73" spans="2:9" x14ac:dyDescent="0.25">
      <c r="B73" s="35" t="s">
        <v>85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9">
        <v>0</v>
      </c>
    </row>
    <row r="74" spans="2:9" ht="28.5" x14ac:dyDescent="0.25">
      <c r="B74" s="35" t="s">
        <v>125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9">
        <v>0</v>
      </c>
    </row>
    <row r="75" spans="2:9" x14ac:dyDescent="0.25">
      <c r="B75" s="35" t="s">
        <v>73</v>
      </c>
      <c r="C75" s="48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9">
        <v>0</v>
      </c>
    </row>
    <row r="76" spans="2:9" x14ac:dyDescent="0.25">
      <c r="B76" s="35" t="s">
        <v>113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9">
        <v>0</v>
      </c>
    </row>
    <row r="77" spans="2:9" x14ac:dyDescent="0.25">
      <c r="B77" s="35" t="s">
        <v>76</v>
      </c>
      <c r="C77" s="48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9">
        <v>0</v>
      </c>
    </row>
    <row r="78" spans="2:9" x14ac:dyDescent="0.25">
      <c r="B78" s="35" t="s">
        <v>77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9">
        <v>0</v>
      </c>
    </row>
    <row r="79" spans="2:9" x14ac:dyDescent="0.25">
      <c r="B79" s="39" t="s">
        <v>75</v>
      </c>
      <c r="C79" s="48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9">
        <v>0</v>
      </c>
    </row>
    <row r="80" spans="2:9" x14ac:dyDescent="0.25">
      <c r="B80" s="35" t="s">
        <v>114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9">
        <v>0</v>
      </c>
    </row>
    <row r="81" spans="2:9" x14ac:dyDescent="0.25">
      <c r="B81" s="39" t="s">
        <v>115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9">
        <v>0</v>
      </c>
    </row>
    <row r="82" spans="2:9" x14ac:dyDescent="0.25">
      <c r="B82" s="35" t="s">
        <v>184</v>
      </c>
      <c r="C82" s="48">
        <v>0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9">
        <v>0</v>
      </c>
    </row>
    <row r="83" spans="2:9" x14ac:dyDescent="0.25">
      <c r="B83" s="35" t="s">
        <v>72</v>
      </c>
      <c r="C83" s="48">
        <v>0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9">
        <v>0</v>
      </c>
    </row>
    <row r="84" spans="2:9" x14ac:dyDescent="0.25">
      <c r="B84" s="35" t="s">
        <v>74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9">
        <v>0</v>
      </c>
    </row>
    <row r="85" spans="2:9" x14ac:dyDescent="0.25">
      <c r="B85" s="39" t="s">
        <v>116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9">
        <v>0</v>
      </c>
    </row>
    <row r="86" spans="2:9" x14ac:dyDescent="0.25">
      <c r="B86" s="39" t="s">
        <v>117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9">
        <v>0</v>
      </c>
    </row>
    <row r="87" spans="2:9" x14ac:dyDescent="0.25">
      <c r="B87" s="35" t="s">
        <v>12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9">
        <v>0</v>
      </c>
    </row>
    <row r="88" spans="2:9" x14ac:dyDescent="0.25">
      <c r="B88" s="35" t="s">
        <v>86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9">
        <v>0</v>
      </c>
    </row>
    <row r="89" spans="2:9" x14ac:dyDescent="0.25">
      <c r="B89" s="35" t="s">
        <v>126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9">
        <v>0</v>
      </c>
    </row>
    <row r="90" spans="2:9" x14ac:dyDescent="0.25">
      <c r="B90" s="35" t="s">
        <v>70</v>
      </c>
      <c r="C90" s="48">
        <v>0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9">
        <v>0</v>
      </c>
    </row>
    <row r="91" spans="2:9" x14ac:dyDescent="0.25">
      <c r="B91" s="35" t="s">
        <v>127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9">
        <v>0</v>
      </c>
    </row>
    <row r="92" spans="2:9" x14ac:dyDescent="0.25">
      <c r="B92" s="35" t="s">
        <v>128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9">
        <v>0</v>
      </c>
    </row>
    <row r="93" spans="2:9" s="11" customFormat="1" x14ac:dyDescent="0.25">
      <c r="B93" s="33" t="s">
        <v>129</v>
      </c>
      <c r="C93" s="158">
        <f t="shared" ref="C93:D93" si="54">+C94+C109</f>
        <v>0</v>
      </c>
      <c r="D93" s="158">
        <f t="shared" si="54"/>
        <v>0</v>
      </c>
      <c r="E93" s="158">
        <f t="shared" ref="E93" si="55">+E94+E109</f>
        <v>0</v>
      </c>
      <c r="F93" s="158">
        <f t="shared" ref="F93" si="56">+F94+F109</f>
        <v>0</v>
      </c>
      <c r="G93" s="158">
        <f t="shared" ref="G93" si="57">+G94+G109</f>
        <v>0</v>
      </c>
      <c r="H93" s="158">
        <f t="shared" ref="H93" si="58">+H94+H109</f>
        <v>0</v>
      </c>
      <c r="I93" s="159">
        <f t="shared" ref="I93" si="59">+I94+I109</f>
        <v>0</v>
      </c>
    </row>
    <row r="94" spans="2:9" s="11" customFormat="1" ht="30" x14ac:dyDescent="0.25">
      <c r="B94" s="34" t="s">
        <v>179</v>
      </c>
      <c r="C94" s="160">
        <f t="shared" ref="C94:D94" si="60">+C95+C100+C106</f>
        <v>0</v>
      </c>
      <c r="D94" s="160">
        <f t="shared" si="60"/>
        <v>0</v>
      </c>
      <c r="E94" s="160">
        <f t="shared" ref="E94" si="61">+E95+E100+E106</f>
        <v>0</v>
      </c>
      <c r="F94" s="160">
        <f t="shared" ref="F94" si="62">+F95+F100+F106</f>
        <v>0</v>
      </c>
      <c r="G94" s="160">
        <f t="shared" ref="G94" si="63">+G95+G100+G106</f>
        <v>0</v>
      </c>
      <c r="H94" s="160">
        <f t="shared" ref="H94" si="64">+H95+H100+H106</f>
        <v>0</v>
      </c>
      <c r="I94" s="161">
        <f t="shared" ref="I94" si="65">+I95+I100+I106</f>
        <v>0</v>
      </c>
    </row>
    <row r="95" spans="2:9" s="11" customFormat="1" x14ac:dyDescent="0.25">
      <c r="B95" s="40" t="s">
        <v>180</v>
      </c>
      <c r="C95" s="162">
        <f t="shared" ref="C95:D95" si="66">+SUM(C96:C99)</f>
        <v>0</v>
      </c>
      <c r="D95" s="162">
        <f t="shared" si="66"/>
        <v>0</v>
      </c>
      <c r="E95" s="162">
        <f t="shared" ref="E95" si="67">+SUM(E96:E99)</f>
        <v>0</v>
      </c>
      <c r="F95" s="162">
        <f t="shared" ref="F95" si="68">+SUM(F96:F99)</f>
        <v>0</v>
      </c>
      <c r="G95" s="162">
        <f t="shared" ref="G95" si="69">+SUM(G96:G99)</f>
        <v>0</v>
      </c>
      <c r="H95" s="162">
        <f t="shared" ref="H95" si="70">+SUM(H96:H99)</f>
        <v>0</v>
      </c>
      <c r="I95" s="163">
        <f t="shared" ref="I95" si="71">+SUM(I96:I99)</f>
        <v>0</v>
      </c>
    </row>
    <row r="96" spans="2:9" x14ac:dyDescent="0.25">
      <c r="B96" s="35" t="s">
        <v>78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9">
        <v>0</v>
      </c>
    </row>
    <row r="97" spans="2:9" x14ac:dyDescent="0.25">
      <c r="B97" s="35" t="s">
        <v>186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9">
        <v>0</v>
      </c>
    </row>
    <row r="98" spans="2:9" x14ac:dyDescent="0.25">
      <c r="B98" s="35" t="s">
        <v>14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9">
        <v>0</v>
      </c>
    </row>
    <row r="99" spans="2:9" ht="28.5" x14ac:dyDescent="0.25">
      <c r="B99" s="35" t="s">
        <v>79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9">
        <v>0</v>
      </c>
    </row>
    <row r="100" spans="2:9" s="11" customFormat="1" x14ac:dyDescent="0.25">
      <c r="B100" s="40" t="s">
        <v>181</v>
      </c>
      <c r="C100" s="162">
        <f t="shared" ref="C100:D100" si="72">+SUM(C101:C105)</f>
        <v>0</v>
      </c>
      <c r="D100" s="162">
        <f t="shared" si="72"/>
        <v>0</v>
      </c>
      <c r="E100" s="162">
        <f t="shared" ref="E100" si="73">+SUM(E101:E105)</f>
        <v>0</v>
      </c>
      <c r="F100" s="162">
        <f t="shared" ref="F100" si="74">+SUM(F101:F105)</f>
        <v>0</v>
      </c>
      <c r="G100" s="162">
        <f t="shared" ref="G100" si="75">+SUM(G101:G105)</f>
        <v>0</v>
      </c>
      <c r="H100" s="162">
        <f t="shared" ref="H100" si="76">+SUM(H101:H105)</f>
        <v>0</v>
      </c>
      <c r="I100" s="163">
        <f t="shared" ref="I100" si="77">+SUM(I101:I105)</f>
        <v>0</v>
      </c>
    </row>
    <row r="101" spans="2:9" x14ac:dyDescent="0.25">
      <c r="B101" s="35" t="s">
        <v>15</v>
      </c>
      <c r="C101" s="48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9">
        <v>0</v>
      </c>
    </row>
    <row r="102" spans="2:9" ht="28.5" x14ac:dyDescent="0.25">
      <c r="B102" s="35" t="s">
        <v>16</v>
      </c>
      <c r="C102" s="48">
        <v>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9">
        <v>0</v>
      </c>
    </row>
    <row r="103" spans="2:9" x14ac:dyDescent="0.25">
      <c r="B103" s="35" t="s">
        <v>17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9">
        <v>0</v>
      </c>
    </row>
    <row r="104" spans="2:9" x14ac:dyDescent="0.25">
      <c r="B104" s="35" t="s">
        <v>80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9">
        <v>0</v>
      </c>
    </row>
    <row r="105" spans="2:9" x14ac:dyDescent="0.25">
      <c r="B105" s="35" t="s">
        <v>13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9">
        <v>0</v>
      </c>
    </row>
    <row r="106" spans="2:9" s="11" customFormat="1" x14ac:dyDescent="0.25">
      <c r="B106" s="40" t="s">
        <v>182</v>
      </c>
      <c r="C106" s="162">
        <f t="shared" ref="C106:D106" si="78">+SUM(C107:C108)</f>
        <v>0</v>
      </c>
      <c r="D106" s="162">
        <f t="shared" si="78"/>
        <v>0</v>
      </c>
      <c r="E106" s="162">
        <f t="shared" ref="E106" si="79">+SUM(E107:E108)</f>
        <v>0</v>
      </c>
      <c r="F106" s="162">
        <f t="shared" ref="F106" si="80">+SUM(F107:F108)</f>
        <v>0</v>
      </c>
      <c r="G106" s="162">
        <f t="shared" ref="G106" si="81">+SUM(G107:G108)</f>
        <v>0</v>
      </c>
      <c r="H106" s="162">
        <f t="shared" ref="H106" si="82">+SUM(H107:H108)</f>
        <v>0</v>
      </c>
      <c r="I106" s="163">
        <f t="shared" ref="I106" si="83">+SUM(I107:I108)</f>
        <v>0</v>
      </c>
    </row>
    <row r="107" spans="2:9" x14ac:dyDescent="0.25">
      <c r="B107" s="35" t="s">
        <v>81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9">
        <v>0</v>
      </c>
    </row>
    <row r="108" spans="2:9" ht="42.75" x14ac:dyDescent="0.25">
      <c r="B108" s="35" t="s">
        <v>18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9">
        <v>0</v>
      </c>
    </row>
    <row r="109" spans="2:9" s="11" customFormat="1" ht="30" x14ac:dyDescent="0.25">
      <c r="B109" s="34" t="s">
        <v>188</v>
      </c>
      <c r="C109" s="160">
        <f t="shared" ref="C109:D109" si="84">+C110+C115+C121</f>
        <v>0</v>
      </c>
      <c r="D109" s="160">
        <f t="shared" si="84"/>
        <v>0</v>
      </c>
      <c r="E109" s="160">
        <f t="shared" ref="E109" si="85">+E110+E115+E121</f>
        <v>0</v>
      </c>
      <c r="F109" s="160">
        <f t="shared" ref="F109" si="86">+F110+F115+F121</f>
        <v>0</v>
      </c>
      <c r="G109" s="160">
        <f t="shared" ref="G109" si="87">+G110+G115+G121</f>
        <v>0</v>
      </c>
      <c r="H109" s="160">
        <f t="shared" ref="H109" si="88">+H110+H115+H121</f>
        <v>0</v>
      </c>
      <c r="I109" s="161">
        <f t="shared" ref="I109" si="89">+I110+I115+I121</f>
        <v>0</v>
      </c>
    </row>
    <row r="110" spans="2:9" s="11" customFormat="1" x14ac:dyDescent="0.25">
      <c r="B110" s="40" t="s">
        <v>183</v>
      </c>
      <c r="C110" s="162">
        <f t="shared" ref="C110:D110" si="90">+SUM(C111:C114)</f>
        <v>0</v>
      </c>
      <c r="D110" s="162">
        <f t="shared" si="90"/>
        <v>0</v>
      </c>
      <c r="E110" s="162">
        <f t="shared" ref="E110" si="91">+SUM(E111:E114)</f>
        <v>0</v>
      </c>
      <c r="F110" s="162">
        <f t="shared" ref="F110" si="92">+SUM(F111:F114)</f>
        <v>0</v>
      </c>
      <c r="G110" s="162">
        <f t="shared" ref="G110" si="93">+SUM(G111:G114)</f>
        <v>0</v>
      </c>
      <c r="H110" s="162">
        <f t="shared" ref="H110" si="94">+SUM(H111:H114)</f>
        <v>0</v>
      </c>
      <c r="I110" s="163">
        <f t="shared" ref="I110" si="95">+SUM(I111:I114)</f>
        <v>0</v>
      </c>
    </row>
    <row r="111" spans="2:9" x14ac:dyDescent="0.25">
      <c r="B111" s="35" t="s">
        <v>20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9">
        <v>0</v>
      </c>
    </row>
    <row r="112" spans="2:9" x14ac:dyDescent="0.25">
      <c r="B112" s="35" t="s">
        <v>21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9">
        <v>0</v>
      </c>
    </row>
    <row r="113" spans="2:9" x14ac:dyDescent="0.25">
      <c r="B113" s="35" t="s">
        <v>82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9">
        <v>0</v>
      </c>
    </row>
    <row r="114" spans="2:9" x14ac:dyDescent="0.25">
      <c r="B114" s="35" t="s">
        <v>22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9">
        <v>0</v>
      </c>
    </row>
    <row r="115" spans="2:9" s="11" customFormat="1" ht="45" x14ac:dyDescent="0.25">
      <c r="B115" s="40" t="s">
        <v>190</v>
      </c>
      <c r="C115" s="162">
        <f t="shared" ref="C115:D115" si="96">+SUM(C116:C120)</f>
        <v>0</v>
      </c>
      <c r="D115" s="162">
        <f t="shared" si="96"/>
        <v>0</v>
      </c>
      <c r="E115" s="162">
        <f t="shared" ref="E115" si="97">+SUM(E116:E120)</f>
        <v>0</v>
      </c>
      <c r="F115" s="162">
        <f t="shared" ref="F115" si="98">+SUM(F116:F120)</f>
        <v>0</v>
      </c>
      <c r="G115" s="162">
        <f t="shared" ref="G115" si="99">+SUM(G116:G120)</f>
        <v>0</v>
      </c>
      <c r="H115" s="162">
        <f t="shared" ref="H115" si="100">+SUM(H116:H120)</f>
        <v>0</v>
      </c>
      <c r="I115" s="163">
        <f t="shared" ref="I115" si="101">+SUM(I116:I120)</f>
        <v>0</v>
      </c>
    </row>
    <row r="116" spans="2:9" ht="28.5" x14ac:dyDescent="0.25">
      <c r="B116" s="35" t="s">
        <v>23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9">
        <v>0</v>
      </c>
    </row>
    <row r="117" spans="2:9" x14ac:dyDescent="0.25">
      <c r="B117" s="35" t="s">
        <v>37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9">
        <v>0</v>
      </c>
    </row>
    <row r="118" spans="2:9" ht="42.75" x14ac:dyDescent="0.25">
      <c r="B118" s="35" t="s">
        <v>24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9">
        <v>0</v>
      </c>
    </row>
    <row r="119" spans="2:9" ht="42.75" x14ac:dyDescent="0.25">
      <c r="B119" s="35" t="s">
        <v>25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9">
        <v>0</v>
      </c>
    </row>
    <row r="120" spans="2:9" ht="42.75" x14ac:dyDescent="0.25">
      <c r="B120" s="35" t="s">
        <v>83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9">
        <v>0</v>
      </c>
    </row>
    <row r="121" spans="2:9" s="11" customFormat="1" ht="60" x14ac:dyDescent="0.25">
      <c r="B121" s="40" t="s">
        <v>191</v>
      </c>
      <c r="C121" s="162">
        <f t="shared" ref="C121:D121" si="102">+C122</f>
        <v>0</v>
      </c>
      <c r="D121" s="162">
        <f t="shared" si="102"/>
        <v>0</v>
      </c>
      <c r="E121" s="162">
        <f t="shared" ref="E121" si="103">+E122</f>
        <v>0</v>
      </c>
      <c r="F121" s="162">
        <f t="shared" ref="F121" si="104">+F122</f>
        <v>0</v>
      </c>
      <c r="G121" s="162">
        <f t="shared" ref="G121" si="105">+G122</f>
        <v>0</v>
      </c>
      <c r="H121" s="162">
        <f t="shared" ref="H121" si="106">+H122</f>
        <v>0</v>
      </c>
      <c r="I121" s="163">
        <f t="shared" ref="I121" si="107">+I122</f>
        <v>0</v>
      </c>
    </row>
    <row r="122" spans="2:9" x14ac:dyDescent="0.25">
      <c r="B122" s="35" t="s">
        <v>27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9">
        <v>0</v>
      </c>
    </row>
    <row r="123" spans="2:9" s="11" customFormat="1" x14ac:dyDescent="0.25">
      <c r="B123" s="41" t="s">
        <v>130</v>
      </c>
      <c r="C123" s="160">
        <f t="shared" ref="C123:D123" si="108">+C124</f>
        <v>0</v>
      </c>
      <c r="D123" s="160">
        <f t="shared" si="108"/>
        <v>0</v>
      </c>
      <c r="E123" s="160">
        <f t="shared" ref="E123" si="109">+E124</f>
        <v>0</v>
      </c>
      <c r="F123" s="160">
        <f t="shared" ref="F123" si="110">+F124</f>
        <v>0</v>
      </c>
      <c r="G123" s="160">
        <f t="shared" ref="G123" si="111">+G124</f>
        <v>0</v>
      </c>
      <c r="H123" s="160">
        <f t="shared" ref="H123" si="112">+H124</f>
        <v>0</v>
      </c>
      <c r="I123" s="161">
        <f t="shared" ref="I123" si="113">+I124</f>
        <v>0</v>
      </c>
    </row>
    <row r="124" spans="2:9" x14ac:dyDescent="0.25">
      <c r="B124" s="35" t="s">
        <v>131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9">
        <v>0</v>
      </c>
    </row>
    <row r="125" spans="2:9" s="11" customFormat="1" ht="30" x14ac:dyDescent="0.25">
      <c r="B125" s="41" t="s">
        <v>132</v>
      </c>
      <c r="C125" s="164">
        <f t="shared" ref="C125:D125" si="114">+C17+C54+C56</f>
        <v>0</v>
      </c>
      <c r="D125" s="164">
        <f t="shared" si="114"/>
        <v>0</v>
      </c>
      <c r="E125" s="164">
        <f t="shared" ref="E125:I125" si="115">+E17+E54+E56</f>
        <v>0</v>
      </c>
      <c r="F125" s="164">
        <f t="shared" si="115"/>
        <v>0</v>
      </c>
      <c r="G125" s="164">
        <f t="shared" si="115"/>
        <v>0</v>
      </c>
      <c r="H125" s="164">
        <f t="shared" si="115"/>
        <v>0</v>
      </c>
      <c r="I125" s="165">
        <f t="shared" si="115"/>
        <v>0</v>
      </c>
    </row>
    <row r="126" spans="2:9" s="11" customFormat="1" ht="30.75" thickBot="1" x14ac:dyDescent="0.3">
      <c r="B126" s="166" t="s">
        <v>133</v>
      </c>
      <c r="C126" s="134">
        <v>0</v>
      </c>
      <c r="D126" s="134">
        <v>0</v>
      </c>
      <c r="E126" s="134">
        <v>0</v>
      </c>
      <c r="F126" s="134">
        <v>0</v>
      </c>
      <c r="G126" s="134">
        <v>0</v>
      </c>
      <c r="H126" s="134">
        <v>0</v>
      </c>
      <c r="I126" s="167">
        <v>0</v>
      </c>
    </row>
    <row r="127" spans="2:9" s="11" customFormat="1" ht="15.75" thickBot="1" x14ac:dyDescent="0.3">
      <c r="B127" s="168" t="s">
        <v>19</v>
      </c>
      <c r="C127" s="169">
        <f t="shared" ref="C127:D127" si="116">+C125+C126</f>
        <v>0</v>
      </c>
      <c r="D127" s="169">
        <f t="shared" si="116"/>
        <v>0</v>
      </c>
      <c r="E127" s="169">
        <f t="shared" ref="E127:I127" si="117">+E125+E126</f>
        <v>0</v>
      </c>
      <c r="F127" s="169">
        <f t="shared" si="117"/>
        <v>0</v>
      </c>
      <c r="G127" s="169">
        <f t="shared" si="117"/>
        <v>0</v>
      </c>
      <c r="H127" s="169">
        <f t="shared" si="117"/>
        <v>0</v>
      </c>
      <c r="I127" s="170">
        <f t="shared" si="117"/>
        <v>0</v>
      </c>
    </row>
  </sheetData>
  <mergeCells count="11">
    <mergeCell ref="B1:I4"/>
    <mergeCell ref="B5:H5"/>
    <mergeCell ref="B13:B15"/>
    <mergeCell ref="B6:I6"/>
    <mergeCell ref="C13:H13"/>
    <mergeCell ref="I13:I15"/>
    <mergeCell ref="C14:D14"/>
    <mergeCell ref="E14:E15"/>
    <mergeCell ref="H14:H15"/>
    <mergeCell ref="B11:I11"/>
    <mergeCell ref="B12:I12"/>
  </mergeCells>
  <pageMargins left="0.70866141732283472" right="0.70866141732283472" top="0" bottom="0" header="0.31496062992125984" footer="0.31496062992125984"/>
  <pageSetup paperSize="131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561C-E8C3-4535-8A79-364EB2BC9D3A}">
  <sheetPr>
    <tabColor rgb="FF7030A0"/>
  </sheetPr>
  <dimension ref="B1:AC91"/>
  <sheetViews>
    <sheetView showGridLines="0" topLeftCell="A3" zoomScale="85" zoomScaleNormal="85" workbookViewId="0">
      <selection activeCell="E34" sqref="E34"/>
    </sheetView>
  </sheetViews>
  <sheetFormatPr baseColWidth="10" defaultColWidth="11.42578125" defaultRowHeight="15" x14ac:dyDescent="0.25"/>
  <cols>
    <col min="1" max="1" width="1.140625" style="1" customWidth="1"/>
    <col min="2" max="2" width="43.85546875" style="1" customWidth="1"/>
    <col min="3" max="11" width="18" style="1" customWidth="1"/>
    <col min="12" max="22" width="11.85546875" style="1" customWidth="1"/>
    <col min="23" max="23" width="15.85546875" style="1" customWidth="1"/>
    <col min="24" max="16384" width="11.42578125" style="1"/>
  </cols>
  <sheetData>
    <row r="1" spans="2:29" ht="15.75" thickBot="1" x14ac:dyDescent="0.3"/>
    <row r="2" spans="2:29" ht="15" customHeight="1" x14ac:dyDescent="0.25">
      <c r="B2" s="249" t="s">
        <v>168</v>
      </c>
      <c r="C2" s="250"/>
      <c r="D2" s="250"/>
      <c r="E2" s="250"/>
      <c r="F2" s="250"/>
      <c r="G2" s="250"/>
      <c r="H2" s="250"/>
      <c r="I2" s="250"/>
      <c r="J2" s="250"/>
      <c r="K2" s="251"/>
    </row>
    <row r="3" spans="2:29" x14ac:dyDescent="0.25">
      <c r="B3" s="252"/>
      <c r="C3" s="253"/>
      <c r="D3" s="253"/>
      <c r="E3" s="253"/>
      <c r="F3" s="253"/>
      <c r="G3" s="253"/>
      <c r="H3" s="253"/>
      <c r="I3" s="253"/>
      <c r="J3" s="253"/>
      <c r="K3" s="254"/>
    </row>
    <row r="4" spans="2:29" x14ac:dyDescent="0.25">
      <c r="B4" s="252"/>
      <c r="C4" s="253"/>
      <c r="D4" s="253"/>
      <c r="E4" s="253"/>
      <c r="F4" s="253"/>
      <c r="G4" s="253"/>
      <c r="H4" s="253"/>
      <c r="I4" s="253"/>
      <c r="J4" s="253"/>
      <c r="K4" s="254"/>
    </row>
    <row r="5" spans="2:29" ht="15.75" thickBot="1" x14ac:dyDescent="0.3">
      <c r="B5" s="255"/>
      <c r="C5" s="256"/>
      <c r="D5" s="256"/>
      <c r="E5" s="256"/>
      <c r="F5" s="256"/>
      <c r="G5" s="256"/>
      <c r="H5" s="256"/>
      <c r="I5" s="256"/>
      <c r="J5" s="256"/>
      <c r="K5" s="257"/>
    </row>
    <row r="6" spans="2:29" s="62" customFormat="1" ht="15.75" customHeight="1" thickBot="1" x14ac:dyDescent="0.3">
      <c r="B6" s="260" t="s">
        <v>88</v>
      </c>
      <c r="C6" s="261"/>
      <c r="D6" s="261"/>
      <c r="E6" s="261"/>
      <c r="F6" s="261"/>
      <c r="G6" s="261"/>
      <c r="H6" s="261"/>
      <c r="I6" s="261"/>
      <c r="J6" s="261"/>
      <c r="K6" s="47" t="s">
        <v>89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2:29" x14ac:dyDescent="0.25">
      <c r="B7" s="258"/>
      <c r="C7" s="258"/>
      <c r="D7" s="258"/>
      <c r="E7" s="258"/>
      <c r="F7" s="258"/>
      <c r="G7" s="258"/>
      <c r="H7" s="258"/>
      <c r="I7" s="11"/>
      <c r="J7" s="11"/>
      <c r="K7" s="11"/>
    </row>
    <row r="8" spans="2:29" ht="12.75" customHeight="1" x14ac:dyDescent="0.25">
      <c r="B8" s="8" t="s">
        <v>90</v>
      </c>
      <c r="C8" s="56" t="s">
        <v>84</v>
      </c>
      <c r="D8" s="12"/>
      <c r="E8" s="8"/>
      <c r="F8" s="8"/>
      <c r="G8" s="8"/>
      <c r="H8" s="8"/>
      <c r="I8" s="11"/>
      <c r="J8" s="11"/>
      <c r="K8" s="11"/>
    </row>
    <row r="9" spans="2:29" x14ac:dyDescent="0.25">
      <c r="B9" s="8" t="s">
        <v>91</v>
      </c>
      <c r="C9" s="56" t="e">
        <f>#REF!</f>
        <v>#REF!</v>
      </c>
      <c r="D9" s="12"/>
      <c r="E9" s="8"/>
      <c r="F9" s="8"/>
      <c r="G9" s="8"/>
      <c r="H9" s="8"/>
      <c r="I9" s="11"/>
      <c r="J9" s="11"/>
      <c r="K9" s="11"/>
    </row>
    <row r="10" spans="2:29" x14ac:dyDescent="0.25">
      <c r="B10" s="8" t="s">
        <v>92</v>
      </c>
      <c r="C10" s="57" t="e">
        <f>+'Anexo No. 9 Detalle x progr'!C9</f>
        <v>#REF!</v>
      </c>
      <c r="D10" s="12"/>
      <c r="E10" s="8"/>
      <c r="F10" s="8"/>
      <c r="G10" s="8"/>
      <c r="H10" s="8"/>
    </row>
    <row r="11" spans="2:29" x14ac:dyDescent="0.25">
      <c r="D11" s="55"/>
    </row>
    <row r="12" spans="2:29" x14ac:dyDescent="0.25">
      <c r="B12" s="259" t="s">
        <v>169</v>
      </c>
      <c r="C12" s="259"/>
      <c r="D12" s="259"/>
      <c r="E12" s="259"/>
      <c r="F12" s="259"/>
      <c r="G12" s="259"/>
      <c r="H12" s="259"/>
      <c r="I12" s="259"/>
      <c r="J12" s="259"/>
      <c r="K12" s="25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2:29" ht="12" customHeight="1" thickBot="1" x14ac:dyDescent="0.3">
      <c r="B13" s="259" t="s">
        <v>93</v>
      </c>
      <c r="C13" s="259"/>
      <c r="D13" s="259"/>
      <c r="E13" s="259"/>
      <c r="F13" s="259"/>
      <c r="G13" s="259"/>
      <c r="H13" s="259"/>
      <c r="I13" s="259"/>
      <c r="J13" s="259"/>
      <c r="K13" s="25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2:29" ht="16.5" customHeight="1" x14ac:dyDescent="0.25">
      <c r="B14" s="291" t="s">
        <v>59</v>
      </c>
      <c r="C14" s="294" t="s">
        <v>170</v>
      </c>
      <c r="D14" s="294"/>
      <c r="E14" s="294"/>
      <c r="F14" s="294"/>
      <c r="G14" s="295"/>
      <c r="H14" s="295"/>
      <c r="I14" s="295"/>
      <c r="J14" s="294"/>
      <c r="K14" s="296" t="s">
        <v>204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9" ht="16.5" customHeight="1" x14ac:dyDescent="0.25">
      <c r="B15" s="292"/>
      <c r="C15" s="290" t="s">
        <v>205</v>
      </c>
      <c r="D15" s="290"/>
      <c r="E15" s="290"/>
      <c r="F15" s="290"/>
      <c r="G15" s="289" t="s">
        <v>203</v>
      </c>
      <c r="H15" s="289"/>
      <c r="I15" s="289"/>
      <c r="J15" s="290"/>
      <c r="K15" s="297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9" ht="16.5" customHeight="1" thickBot="1" x14ac:dyDescent="0.3">
      <c r="B16" s="293"/>
      <c r="C16" s="97" t="s">
        <v>206</v>
      </c>
      <c r="D16" s="97" t="s">
        <v>207</v>
      </c>
      <c r="E16" s="97" t="s">
        <v>87</v>
      </c>
      <c r="F16" s="190" t="s">
        <v>208</v>
      </c>
      <c r="G16" s="191" t="s">
        <v>206</v>
      </c>
      <c r="H16" s="191" t="s">
        <v>207</v>
      </c>
      <c r="I16" s="191" t="s">
        <v>87</v>
      </c>
      <c r="J16" s="190" t="s">
        <v>208</v>
      </c>
      <c r="K16" s="29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12" s="11" customFormat="1" x14ac:dyDescent="0.25">
      <c r="B17" s="187" t="s">
        <v>1</v>
      </c>
      <c r="C17" s="188">
        <f>+C18+C89</f>
        <v>0</v>
      </c>
      <c r="D17" s="188">
        <f>+D18+D89</f>
        <v>0</v>
      </c>
      <c r="E17" s="188">
        <f>+E18+E89</f>
        <v>0</v>
      </c>
      <c r="F17" s="188">
        <f>IFERROR(D17/C17,0)</f>
        <v>0</v>
      </c>
      <c r="G17" s="188">
        <f>+G18+G89</f>
        <v>0</v>
      </c>
      <c r="H17" s="188">
        <f>+H18+H89</f>
        <v>0</v>
      </c>
      <c r="I17" s="188">
        <f>+I18+I89</f>
        <v>0</v>
      </c>
      <c r="J17" s="188">
        <f t="shared" ref="J17:J82" si="0">IFERROR(H17/G17,0)</f>
        <v>0</v>
      </c>
      <c r="K17" s="189">
        <f>+K18+K89</f>
        <v>0</v>
      </c>
    </row>
    <row r="18" spans="2:12" s="11" customFormat="1" ht="30" x14ac:dyDescent="0.25">
      <c r="B18" s="70" t="s">
        <v>123</v>
      </c>
      <c r="C18" s="116">
        <f t="shared" ref="C18" si="1">+C19+C31+C54</f>
        <v>0</v>
      </c>
      <c r="D18" s="116">
        <f t="shared" ref="D18" si="2">+D19+D31+D54</f>
        <v>0</v>
      </c>
      <c r="E18" s="116">
        <f t="shared" ref="E18" si="3">+E19+E31+E54</f>
        <v>0</v>
      </c>
      <c r="F18" s="116">
        <f t="shared" ref="F18:F82" si="4">IFERROR(D18/C18,0)</f>
        <v>0</v>
      </c>
      <c r="G18" s="116">
        <f t="shared" ref="G18" si="5">+G19+G31+G54</f>
        <v>0</v>
      </c>
      <c r="H18" s="116">
        <f t="shared" ref="H18" si="6">+H19+H31+H54</f>
        <v>0</v>
      </c>
      <c r="I18" s="116">
        <f t="shared" ref="I18" si="7">+I19+I31+I54</f>
        <v>0</v>
      </c>
      <c r="J18" s="116">
        <f t="shared" si="0"/>
        <v>0</v>
      </c>
      <c r="K18" s="180">
        <f t="shared" ref="K18" si="8">+K19+K31+K54</f>
        <v>0</v>
      </c>
    </row>
    <row r="19" spans="2:12" s="11" customFormat="1" x14ac:dyDescent="0.25">
      <c r="B19" s="66" t="s">
        <v>9</v>
      </c>
      <c r="C19" s="120">
        <f t="shared" ref="C19" si="9">SUM(C20:C30)</f>
        <v>0</v>
      </c>
      <c r="D19" s="120">
        <f t="shared" ref="D19" si="10">SUM(D20:D30)</f>
        <v>0</v>
      </c>
      <c r="E19" s="120">
        <f t="shared" ref="E19" si="11">SUM(E20:E30)</f>
        <v>0</v>
      </c>
      <c r="F19" s="120">
        <f t="shared" si="4"/>
        <v>0</v>
      </c>
      <c r="G19" s="120">
        <f t="shared" ref="G19" si="12">SUM(G20:G30)</f>
        <v>0</v>
      </c>
      <c r="H19" s="120">
        <f t="shared" ref="H19" si="13">SUM(H20:H30)</f>
        <v>0</v>
      </c>
      <c r="I19" s="120">
        <f t="shared" ref="I19" si="14">SUM(I20:I30)</f>
        <v>0</v>
      </c>
      <c r="J19" s="120">
        <f t="shared" si="0"/>
        <v>0</v>
      </c>
      <c r="K19" s="181">
        <f t="shared" ref="K19" si="15">SUM(K20:K30)</f>
        <v>0</v>
      </c>
    </row>
    <row r="20" spans="2:12" x14ac:dyDescent="0.25">
      <c r="B20" s="67" t="s">
        <v>62</v>
      </c>
      <c r="C20" s="48">
        <v>0</v>
      </c>
      <c r="D20" s="48">
        <v>0</v>
      </c>
      <c r="E20" s="48">
        <f t="shared" ref="E20:E30" si="16">+C20-D20</f>
        <v>0</v>
      </c>
      <c r="F20" s="48">
        <f t="shared" si="4"/>
        <v>0</v>
      </c>
      <c r="G20" s="48">
        <v>0</v>
      </c>
      <c r="H20" s="48">
        <v>0</v>
      </c>
      <c r="I20" s="48">
        <f t="shared" ref="I20:I30" si="17">+G20-H20</f>
        <v>0</v>
      </c>
      <c r="J20" s="48">
        <f t="shared" si="0"/>
        <v>0</v>
      </c>
      <c r="K20" s="49">
        <f>+D20+H20</f>
        <v>0</v>
      </c>
      <c r="L20" s="11"/>
    </row>
    <row r="21" spans="2:12" x14ac:dyDescent="0.25">
      <c r="B21" s="67" t="s">
        <v>63</v>
      </c>
      <c r="C21" s="48">
        <v>0</v>
      </c>
      <c r="D21" s="48">
        <v>0</v>
      </c>
      <c r="E21" s="48">
        <f t="shared" si="16"/>
        <v>0</v>
      </c>
      <c r="F21" s="48">
        <f t="shared" si="4"/>
        <v>0</v>
      </c>
      <c r="G21" s="48">
        <v>0</v>
      </c>
      <c r="H21" s="48">
        <v>0</v>
      </c>
      <c r="I21" s="48">
        <f t="shared" si="17"/>
        <v>0</v>
      </c>
      <c r="J21" s="48">
        <f t="shared" si="0"/>
        <v>0</v>
      </c>
      <c r="K21" s="49">
        <f t="shared" ref="K21:K30" si="18">+D21+H21</f>
        <v>0</v>
      </c>
      <c r="L21" s="11"/>
    </row>
    <row r="22" spans="2:12" x14ac:dyDescent="0.25">
      <c r="B22" s="67" t="s">
        <v>64</v>
      </c>
      <c r="C22" s="48">
        <v>0</v>
      </c>
      <c r="D22" s="48">
        <v>0</v>
      </c>
      <c r="E22" s="48">
        <f t="shared" si="16"/>
        <v>0</v>
      </c>
      <c r="F22" s="48">
        <f t="shared" si="4"/>
        <v>0</v>
      </c>
      <c r="G22" s="48">
        <v>0</v>
      </c>
      <c r="H22" s="48">
        <v>0</v>
      </c>
      <c r="I22" s="48">
        <f t="shared" si="17"/>
        <v>0</v>
      </c>
      <c r="J22" s="48">
        <f t="shared" si="0"/>
        <v>0</v>
      </c>
      <c r="K22" s="49">
        <f t="shared" si="18"/>
        <v>0</v>
      </c>
      <c r="L22" s="11"/>
    </row>
    <row r="23" spans="2:12" x14ac:dyDescent="0.25">
      <c r="B23" s="67" t="s">
        <v>65</v>
      </c>
      <c r="C23" s="48">
        <v>0</v>
      </c>
      <c r="D23" s="48">
        <v>0</v>
      </c>
      <c r="E23" s="48">
        <f t="shared" si="16"/>
        <v>0</v>
      </c>
      <c r="F23" s="48">
        <f t="shared" si="4"/>
        <v>0</v>
      </c>
      <c r="G23" s="48">
        <v>0</v>
      </c>
      <c r="H23" s="48">
        <v>0</v>
      </c>
      <c r="I23" s="48">
        <f t="shared" si="17"/>
        <v>0</v>
      </c>
      <c r="J23" s="48">
        <f t="shared" si="0"/>
        <v>0</v>
      </c>
      <c r="K23" s="49">
        <f t="shared" si="18"/>
        <v>0</v>
      </c>
      <c r="L23" s="11"/>
    </row>
    <row r="24" spans="2:12" x14ac:dyDescent="0.25">
      <c r="B24" s="67" t="s">
        <v>66</v>
      </c>
      <c r="C24" s="48">
        <v>0</v>
      </c>
      <c r="D24" s="48">
        <v>0</v>
      </c>
      <c r="E24" s="48">
        <f t="shared" si="16"/>
        <v>0</v>
      </c>
      <c r="F24" s="48">
        <f t="shared" si="4"/>
        <v>0</v>
      </c>
      <c r="G24" s="48">
        <v>0</v>
      </c>
      <c r="H24" s="48">
        <v>0</v>
      </c>
      <c r="I24" s="48">
        <f t="shared" si="17"/>
        <v>0</v>
      </c>
      <c r="J24" s="48">
        <f t="shared" si="0"/>
        <v>0</v>
      </c>
      <c r="K24" s="49">
        <f t="shared" si="18"/>
        <v>0</v>
      </c>
      <c r="L24" s="11"/>
    </row>
    <row r="25" spans="2:12" x14ac:dyDescent="0.25">
      <c r="B25" s="67" t="s">
        <v>67</v>
      </c>
      <c r="C25" s="48">
        <v>0</v>
      </c>
      <c r="D25" s="48">
        <v>0</v>
      </c>
      <c r="E25" s="48">
        <f t="shared" si="16"/>
        <v>0</v>
      </c>
      <c r="F25" s="48">
        <f t="shared" si="4"/>
        <v>0</v>
      </c>
      <c r="G25" s="48">
        <v>0</v>
      </c>
      <c r="H25" s="48">
        <v>0</v>
      </c>
      <c r="I25" s="48">
        <f t="shared" si="17"/>
        <v>0</v>
      </c>
      <c r="J25" s="48">
        <f t="shared" si="0"/>
        <v>0</v>
      </c>
      <c r="K25" s="49">
        <f t="shared" si="18"/>
        <v>0</v>
      </c>
      <c r="L25" s="11"/>
    </row>
    <row r="26" spans="2:12" x14ac:dyDescent="0.25">
      <c r="B26" s="67" t="s">
        <v>68</v>
      </c>
      <c r="C26" s="48">
        <v>0</v>
      </c>
      <c r="D26" s="48">
        <v>0</v>
      </c>
      <c r="E26" s="48">
        <f t="shared" si="16"/>
        <v>0</v>
      </c>
      <c r="F26" s="48">
        <f t="shared" si="4"/>
        <v>0</v>
      </c>
      <c r="G26" s="48">
        <v>0</v>
      </c>
      <c r="H26" s="48">
        <v>0</v>
      </c>
      <c r="I26" s="48">
        <f t="shared" si="17"/>
        <v>0</v>
      </c>
      <c r="J26" s="48">
        <f t="shared" si="0"/>
        <v>0</v>
      </c>
      <c r="K26" s="49">
        <f t="shared" si="18"/>
        <v>0</v>
      </c>
      <c r="L26" s="11"/>
    </row>
    <row r="27" spans="2:12" x14ac:dyDescent="0.25">
      <c r="B27" s="67" t="s">
        <v>69</v>
      </c>
      <c r="C27" s="48">
        <v>0</v>
      </c>
      <c r="D27" s="48">
        <v>0</v>
      </c>
      <c r="E27" s="48">
        <f t="shared" si="16"/>
        <v>0</v>
      </c>
      <c r="F27" s="48">
        <f t="shared" si="4"/>
        <v>0</v>
      </c>
      <c r="G27" s="48">
        <v>0</v>
      </c>
      <c r="H27" s="48">
        <v>0</v>
      </c>
      <c r="I27" s="48">
        <f t="shared" si="17"/>
        <v>0</v>
      </c>
      <c r="J27" s="48">
        <f t="shared" si="0"/>
        <v>0</v>
      </c>
      <c r="K27" s="49">
        <f t="shared" si="18"/>
        <v>0</v>
      </c>
      <c r="L27" s="11"/>
    </row>
    <row r="28" spans="2:12" x14ac:dyDescent="0.25">
      <c r="B28" s="67" t="s">
        <v>112</v>
      </c>
      <c r="C28" s="48">
        <v>0</v>
      </c>
      <c r="D28" s="48">
        <v>0</v>
      </c>
      <c r="E28" s="48">
        <f t="shared" si="16"/>
        <v>0</v>
      </c>
      <c r="F28" s="48">
        <f t="shared" si="4"/>
        <v>0</v>
      </c>
      <c r="G28" s="48">
        <v>0</v>
      </c>
      <c r="H28" s="48">
        <v>0</v>
      </c>
      <c r="I28" s="48">
        <f t="shared" si="17"/>
        <v>0</v>
      </c>
      <c r="J28" s="48">
        <f t="shared" si="0"/>
        <v>0</v>
      </c>
      <c r="K28" s="49">
        <f t="shared" si="18"/>
        <v>0</v>
      </c>
      <c r="L28" s="11"/>
    </row>
    <row r="29" spans="2:12" x14ac:dyDescent="0.25">
      <c r="B29" s="67" t="s">
        <v>193</v>
      </c>
      <c r="C29" s="48">
        <v>0</v>
      </c>
      <c r="D29" s="48">
        <v>0</v>
      </c>
      <c r="E29" s="48">
        <f t="shared" si="16"/>
        <v>0</v>
      </c>
      <c r="F29" s="48">
        <f t="shared" si="4"/>
        <v>0</v>
      </c>
      <c r="G29" s="48">
        <v>0</v>
      </c>
      <c r="H29" s="48">
        <v>0</v>
      </c>
      <c r="I29" s="48">
        <f t="shared" si="17"/>
        <v>0</v>
      </c>
      <c r="J29" s="48">
        <f t="shared" si="0"/>
        <v>0</v>
      </c>
      <c r="K29" s="49">
        <f t="shared" si="18"/>
        <v>0</v>
      </c>
      <c r="L29" s="11"/>
    </row>
    <row r="30" spans="2:12" x14ac:dyDescent="0.25">
      <c r="B30" s="67" t="s">
        <v>111</v>
      </c>
      <c r="C30" s="48">
        <v>0</v>
      </c>
      <c r="D30" s="48">
        <v>0</v>
      </c>
      <c r="E30" s="48">
        <f t="shared" si="16"/>
        <v>0</v>
      </c>
      <c r="F30" s="48">
        <f t="shared" si="4"/>
        <v>0</v>
      </c>
      <c r="G30" s="48">
        <v>0</v>
      </c>
      <c r="H30" s="48">
        <v>0</v>
      </c>
      <c r="I30" s="48">
        <f t="shared" si="17"/>
        <v>0</v>
      </c>
      <c r="J30" s="48">
        <f t="shared" si="0"/>
        <v>0</v>
      </c>
      <c r="K30" s="49">
        <f t="shared" si="18"/>
        <v>0</v>
      </c>
      <c r="L30" s="11"/>
    </row>
    <row r="31" spans="2:12" s="11" customFormat="1" ht="30" x14ac:dyDescent="0.25">
      <c r="B31" s="66" t="s">
        <v>124</v>
      </c>
      <c r="C31" s="120">
        <f t="shared" ref="C31" si="19">SUM(C32:C51)</f>
        <v>0</v>
      </c>
      <c r="D31" s="120">
        <f t="shared" ref="D31" si="20">SUM(D32:D51)</f>
        <v>0</v>
      </c>
      <c r="E31" s="120">
        <f t="shared" ref="E31" si="21">SUM(E32:E51)</f>
        <v>0</v>
      </c>
      <c r="F31" s="120">
        <f t="shared" si="4"/>
        <v>0</v>
      </c>
      <c r="G31" s="120">
        <f t="shared" ref="G31" si="22">SUM(G32:G51)</f>
        <v>0</v>
      </c>
      <c r="H31" s="120">
        <f t="shared" ref="H31" si="23">SUM(H32:H51)</f>
        <v>0</v>
      </c>
      <c r="I31" s="120">
        <f t="shared" ref="I31" si="24">SUM(I32:I51)</f>
        <v>0</v>
      </c>
      <c r="J31" s="120">
        <f t="shared" si="0"/>
        <v>0</v>
      </c>
      <c r="K31" s="181">
        <f t="shared" ref="K31" si="25">SUM(K32:K51)</f>
        <v>0</v>
      </c>
    </row>
    <row r="32" spans="2:12" x14ac:dyDescent="0.25">
      <c r="B32" s="67" t="s">
        <v>26</v>
      </c>
      <c r="C32" s="48">
        <v>0</v>
      </c>
      <c r="D32" s="48">
        <v>0</v>
      </c>
      <c r="E32" s="48">
        <f t="shared" ref="E32:E53" si="26">+C32-D32</f>
        <v>0</v>
      </c>
      <c r="F32" s="48">
        <f t="shared" si="4"/>
        <v>0</v>
      </c>
      <c r="G32" s="48">
        <v>0</v>
      </c>
      <c r="H32" s="48">
        <v>0</v>
      </c>
      <c r="I32" s="48">
        <f t="shared" ref="I32:I53" si="27">+G32-H32</f>
        <v>0</v>
      </c>
      <c r="J32" s="48">
        <f t="shared" si="0"/>
        <v>0</v>
      </c>
      <c r="K32" s="49">
        <f t="shared" ref="K32:K53" si="28">+D32+H32</f>
        <v>0</v>
      </c>
      <c r="L32" s="11"/>
    </row>
    <row r="33" spans="2:12" x14ac:dyDescent="0.25">
      <c r="B33" s="67" t="s">
        <v>110</v>
      </c>
      <c r="C33" s="48">
        <v>0</v>
      </c>
      <c r="D33" s="48">
        <v>0</v>
      </c>
      <c r="E33" s="48">
        <f t="shared" si="26"/>
        <v>0</v>
      </c>
      <c r="F33" s="48">
        <f t="shared" si="4"/>
        <v>0</v>
      </c>
      <c r="G33" s="48">
        <v>0</v>
      </c>
      <c r="H33" s="48">
        <v>0</v>
      </c>
      <c r="I33" s="48">
        <f t="shared" si="27"/>
        <v>0</v>
      </c>
      <c r="J33" s="48">
        <f t="shared" si="0"/>
        <v>0</v>
      </c>
      <c r="K33" s="49">
        <f t="shared" si="28"/>
        <v>0</v>
      </c>
      <c r="L33" s="11"/>
    </row>
    <row r="34" spans="2:12" x14ac:dyDescent="0.25">
      <c r="B34" s="67" t="s">
        <v>85</v>
      </c>
      <c r="C34" s="48">
        <v>0</v>
      </c>
      <c r="D34" s="48">
        <v>0</v>
      </c>
      <c r="E34" s="48">
        <f t="shared" si="26"/>
        <v>0</v>
      </c>
      <c r="F34" s="48">
        <f t="shared" si="4"/>
        <v>0</v>
      </c>
      <c r="G34" s="48">
        <v>0</v>
      </c>
      <c r="H34" s="48">
        <v>0</v>
      </c>
      <c r="I34" s="48">
        <f t="shared" si="27"/>
        <v>0</v>
      </c>
      <c r="J34" s="48">
        <f t="shared" si="0"/>
        <v>0</v>
      </c>
      <c r="K34" s="49">
        <f t="shared" si="28"/>
        <v>0</v>
      </c>
      <c r="L34" s="11"/>
    </row>
    <row r="35" spans="2:12" ht="30" x14ac:dyDescent="0.25">
      <c r="B35" s="67" t="s">
        <v>125</v>
      </c>
      <c r="C35" s="48">
        <v>0</v>
      </c>
      <c r="D35" s="48">
        <v>0</v>
      </c>
      <c r="E35" s="48">
        <f t="shared" si="26"/>
        <v>0</v>
      </c>
      <c r="F35" s="48">
        <f t="shared" si="4"/>
        <v>0</v>
      </c>
      <c r="G35" s="48">
        <v>0</v>
      </c>
      <c r="H35" s="48">
        <v>0</v>
      </c>
      <c r="I35" s="48">
        <f t="shared" si="27"/>
        <v>0</v>
      </c>
      <c r="J35" s="48">
        <f t="shared" si="0"/>
        <v>0</v>
      </c>
      <c r="K35" s="49">
        <f t="shared" si="28"/>
        <v>0</v>
      </c>
      <c r="L35" s="11"/>
    </row>
    <row r="36" spans="2:12" x14ac:dyDescent="0.25">
      <c r="B36" s="67" t="s">
        <v>73</v>
      </c>
      <c r="C36" s="48">
        <v>0</v>
      </c>
      <c r="D36" s="48">
        <v>0</v>
      </c>
      <c r="E36" s="48">
        <f t="shared" si="26"/>
        <v>0</v>
      </c>
      <c r="F36" s="48">
        <f t="shared" si="4"/>
        <v>0</v>
      </c>
      <c r="G36" s="48">
        <v>0</v>
      </c>
      <c r="H36" s="48">
        <v>0</v>
      </c>
      <c r="I36" s="48">
        <f t="shared" si="27"/>
        <v>0</v>
      </c>
      <c r="J36" s="48">
        <f t="shared" si="0"/>
        <v>0</v>
      </c>
      <c r="K36" s="49">
        <f t="shared" si="28"/>
        <v>0</v>
      </c>
      <c r="L36" s="11"/>
    </row>
    <row r="37" spans="2:12" x14ac:dyDescent="0.25">
      <c r="B37" s="67" t="s">
        <v>113</v>
      </c>
      <c r="C37" s="48">
        <v>0</v>
      </c>
      <c r="D37" s="48">
        <v>0</v>
      </c>
      <c r="E37" s="48">
        <f t="shared" si="26"/>
        <v>0</v>
      </c>
      <c r="F37" s="48">
        <f t="shared" si="4"/>
        <v>0</v>
      </c>
      <c r="G37" s="48">
        <v>0</v>
      </c>
      <c r="H37" s="48">
        <v>0</v>
      </c>
      <c r="I37" s="48">
        <f t="shared" si="27"/>
        <v>0</v>
      </c>
      <c r="J37" s="48">
        <f t="shared" si="0"/>
        <v>0</v>
      </c>
      <c r="K37" s="49">
        <f t="shared" si="28"/>
        <v>0</v>
      </c>
      <c r="L37" s="11"/>
    </row>
    <row r="38" spans="2:12" x14ac:dyDescent="0.25">
      <c r="B38" s="67" t="s">
        <v>76</v>
      </c>
      <c r="C38" s="48">
        <v>0</v>
      </c>
      <c r="D38" s="48">
        <v>0</v>
      </c>
      <c r="E38" s="48">
        <f t="shared" si="26"/>
        <v>0</v>
      </c>
      <c r="F38" s="48">
        <f t="shared" si="4"/>
        <v>0</v>
      </c>
      <c r="G38" s="48">
        <v>0</v>
      </c>
      <c r="H38" s="48">
        <v>0</v>
      </c>
      <c r="I38" s="48">
        <f t="shared" si="27"/>
        <v>0</v>
      </c>
      <c r="J38" s="48">
        <f t="shared" si="0"/>
        <v>0</v>
      </c>
      <c r="K38" s="49">
        <f t="shared" si="28"/>
        <v>0</v>
      </c>
      <c r="L38" s="11"/>
    </row>
    <row r="39" spans="2:12" x14ac:dyDescent="0.25">
      <c r="B39" s="67" t="s">
        <v>77</v>
      </c>
      <c r="C39" s="48">
        <v>0</v>
      </c>
      <c r="D39" s="48">
        <v>0</v>
      </c>
      <c r="E39" s="48">
        <f t="shared" si="26"/>
        <v>0</v>
      </c>
      <c r="F39" s="48">
        <f t="shared" si="4"/>
        <v>0</v>
      </c>
      <c r="G39" s="48">
        <v>0</v>
      </c>
      <c r="H39" s="48">
        <v>0</v>
      </c>
      <c r="I39" s="48">
        <f t="shared" si="27"/>
        <v>0</v>
      </c>
      <c r="J39" s="48">
        <f t="shared" si="0"/>
        <v>0</v>
      </c>
      <c r="K39" s="49">
        <f t="shared" si="28"/>
        <v>0</v>
      </c>
      <c r="L39" s="11"/>
    </row>
    <row r="40" spans="2:12" x14ac:dyDescent="0.25">
      <c r="B40" s="71" t="s">
        <v>75</v>
      </c>
      <c r="C40" s="48">
        <v>0</v>
      </c>
      <c r="D40" s="48">
        <v>0</v>
      </c>
      <c r="E40" s="48">
        <f t="shared" si="26"/>
        <v>0</v>
      </c>
      <c r="F40" s="48">
        <f t="shared" si="4"/>
        <v>0</v>
      </c>
      <c r="G40" s="48">
        <v>0</v>
      </c>
      <c r="H40" s="48">
        <v>0</v>
      </c>
      <c r="I40" s="48">
        <f t="shared" si="27"/>
        <v>0</v>
      </c>
      <c r="J40" s="48">
        <f t="shared" si="0"/>
        <v>0</v>
      </c>
      <c r="K40" s="49">
        <f t="shared" si="28"/>
        <v>0</v>
      </c>
      <c r="L40" s="11"/>
    </row>
    <row r="41" spans="2:12" ht="30" x14ac:dyDescent="0.25">
      <c r="B41" s="67" t="s">
        <v>114</v>
      </c>
      <c r="C41" s="48">
        <v>0</v>
      </c>
      <c r="D41" s="48">
        <v>0</v>
      </c>
      <c r="E41" s="48">
        <f t="shared" si="26"/>
        <v>0</v>
      </c>
      <c r="F41" s="48">
        <f t="shared" si="4"/>
        <v>0</v>
      </c>
      <c r="G41" s="48">
        <v>0</v>
      </c>
      <c r="H41" s="48">
        <v>0</v>
      </c>
      <c r="I41" s="48">
        <f t="shared" si="27"/>
        <v>0</v>
      </c>
      <c r="J41" s="48">
        <f t="shared" si="0"/>
        <v>0</v>
      </c>
      <c r="K41" s="49">
        <f t="shared" si="28"/>
        <v>0</v>
      </c>
      <c r="L41" s="11"/>
    </row>
    <row r="42" spans="2:12" x14ac:dyDescent="0.25">
      <c r="B42" s="71" t="s">
        <v>115</v>
      </c>
      <c r="C42" s="48">
        <v>0</v>
      </c>
      <c r="D42" s="48">
        <v>0</v>
      </c>
      <c r="E42" s="48">
        <f t="shared" si="26"/>
        <v>0</v>
      </c>
      <c r="F42" s="48">
        <f t="shared" si="4"/>
        <v>0</v>
      </c>
      <c r="G42" s="48">
        <v>0</v>
      </c>
      <c r="H42" s="48">
        <v>0</v>
      </c>
      <c r="I42" s="48">
        <f t="shared" si="27"/>
        <v>0</v>
      </c>
      <c r="J42" s="48">
        <f t="shared" si="0"/>
        <v>0</v>
      </c>
      <c r="K42" s="49">
        <f t="shared" si="28"/>
        <v>0</v>
      </c>
      <c r="L42" s="11"/>
    </row>
    <row r="43" spans="2:12" x14ac:dyDescent="0.25">
      <c r="B43" s="67" t="s">
        <v>184</v>
      </c>
      <c r="C43" s="48">
        <v>0</v>
      </c>
      <c r="D43" s="48">
        <v>0</v>
      </c>
      <c r="E43" s="48">
        <f t="shared" si="26"/>
        <v>0</v>
      </c>
      <c r="F43" s="48">
        <f t="shared" si="4"/>
        <v>0</v>
      </c>
      <c r="G43" s="48">
        <v>0</v>
      </c>
      <c r="H43" s="48">
        <v>0</v>
      </c>
      <c r="I43" s="48">
        <f t="shared" si="27"/>
        <v>0</v>
      </c>
      <c r="J43" s="48">
        <f t="shared" si="0"/>
        <v>0</v>
      </c>
      <c r="K43" s="49">
        <f t="shared" si="28"/>
        <v>0</v>
      </c>
      <c r="L43" s="11"/>
    </row>
    <row r="44" spans="2:12" x14ac:dyDescent="0.25">
      <c r="B44" s="67" t="s">
        <v>72</v>
      </c>
      <c r="C44" s="48">
        <v>0</v>
      </c>
      <c r="D44" s="48">
        <v>0</v>
      </c>
      <c r="E44" s="48">
        <f t="shared" si="26"/>
        <v>0</v>
      </c>
      <c r="F44" s="48">
        <f t="shared" si="4"/>
        <v>0</v>
      </c>
      <c r="G44" s="48">
        <v>0</v>
      </c>
      <c r="H44" s="48">
        <v>0</v>
      </c>
      <c r="I44" s="48">
        <f t="shared" si="27"/>
        <v>0</v>
      </c>
      <c r="J44" s="48">
        <f t="shared" si="0"/>
        <v>0</v>
      </c>
      <c r="K44" s="49">
        <f t="shared" si="28"/>
        <v>0</v>
      </c>
      <c r="L44" s="11"/>
    </row>
    <row r="45" spans="2:12" x14ac:dyDescent="0.25">
      <c r="B45" s="67" t="s">
        <v>74</v>
      </c>
      <c r="C45" s="48">
        <v>0</v>
      </c>
      <c r="D45" s="48">
        <v>0</v>
      </c>
      <c r="E45" s="48">
        <f t="shared" si="26"/>
        <v>0</v>
      </c>
      <c r="F45" s="48">
        <f t="shared" si="4"/>
        <v>0</v>
      </c>
      <c r="G45" s="48">
        <v>0</v>
      </c>
      <c r="H45" s="48">
        <v>0</v>
      </c>
      <c r="I45" s="48">
        <f t="shared" si="27"/>
        <v>0</v>
      </c>
      <c r="J45" s="48">
        <f t="shared" si="0"/>
        <v>0</v>
      </c>
      <c r="K45" s="49">
        <f t="shared" si="28"/>
        <v>0</v>
      </c>
      <c r="L45" s="11"/>
    </row>
    <row r="46" spans="2:12" x14ac:dyDescent="0.25">
      <c r="B46" s="71" t="s">
        <v>116</v>
      </c>
      <c r="C46" s="48">
        <v>0</v>
      </c>
      <c r="D46" s="48">
        <v>0</v>
      </c>
      <c r="E46" s="48">
        <f t="shared" si="26"/>
        <v>0</v>
      </c>
      <c r="F46" s="48">
        <f t="shared" si="4"/>
        <v>0</v>
      </c>
      <c r="G46" s="48">
        <v>0</v>
      </c>
      <c r="H46" s="48">
        <v>0</v>
      </c>
      <c r="I46" s="48">
        <f t="shared" si="27"/>
        <v>0</v>
      </c>
      <c r="J46" s="48">
        <f t="shared" si="0"/>
        <v>0</v>
      </c>
      <c r="K46" s="49">
        <f t="shared" si="28"/>
        <v>0</v>
      </c>
      <c r="L46" s="11"/>
    </row>
    <row r="47" spans="2:12" x14ac:dyDescent="0.25">
      <c r="B47" s="71" t="s">
        <v>117</v>
      </c>
      <c r="C47" s="48">
        <v>0</v>
      </c>
      <c r="D47" s="48">
        <v>0</v>
      </c>
      <c r="E47" s="48">
        <f t="shared" si="26"/>
        <v>0</v>
      </c>
      <c r="F47" s="48">
        <f t="shared" si="4"/>
        <v>0</v>
      </c>
      <c r="G47" s="48">
        <v>0</v>
      </c>
      <c r="H47" s="48">
        <v>0</v>
      </c>
      <c r="I47" s="48">
        <f t="shared" si="27"/>
        <v>0</v>
      </c>
      <c r="J47" s="48">
        <f t="shared" si="0"/>
        <v>0</v>
      </c>
      <c r="K47" s="49">
        <f t="shared" si="28"/>
        <v>0</v>
      </c>
      <c r="L47" s="11"/>
    </row>
    <row r="48" spans="2:12" x14ac:dyDescent="0.25">
      <c r="B48" s="67" t="s">
        <v>12</v>
      </c>
      <c r="C48" s="48">
        <v>0</v>
      </c>
      <c r="D48" s="48">
        <v>0</v>
      </c>
      <c r="E48" s="48">
        <f t="shared" si="26"/>
        <v>0</v>
      </c>
      <c r="F48" s="48">
        <f t="shared" si="4"/>
        <v>0</v>
      </c>
      <c r="G48" s="48">
        <v>0</v>
      </c>
      <c r="H48" s="48">
        <v>0</v>
      </c>
      <c r="I48" s="48">
        <f t="shared" si="27"/>
        <v>0</v>
      </c>
      <c r="J48" s="48">
        <f t="shared" si="0"/>
        <v>0</v>
      </c>
      <c r="K48" s="49">
        <f t="shared" si="28"/>
        <v>0</v>
      </c>
      <c r="L48" s="11"/>
    </row>
    <row r="49" spans="2:12" x14ac:dyDescent="0.25">
      <c r="B49" s="67" t="s">
        <v>86</v>
      </c>
      <c r="C49" s="48">
        <v>0</v>
      </c>
      <c r="D49" s="48">
        <v>0</v>
      </c>
      <c r="E49" s="48">
        <f t="shared" si="26"/>
        <v>0</v>
      </c>
      <c r="F49" s="48">
        <f t="shared" si="4"/>
        <v>0</v>
      </c>
      <c r="G49" s="48">
        <v>0</v>
      </c>
      <c r="H49" s="48">
        <v>0</v>
      </c>
      <c r="I49" s="48">
        <f t="shared" si="27"/>
        <v>0</v>
      </c>
      <c r="J49" s="48">
        <f t="shared" si="0"/>
        <v>0</v>
      </c>
      <c r="K49" s="49">
        <f t="shared" si="28"/>
        <v>0</v>
      </c>
      <c r="L49" s="11"/>
    </row>
    <row r="50" spans="2:12" x14ac:dyDescent="0.25">
      <c r="B50" s="67" t="s">
        <v>126</v>
      </c>
      <c r="C50" s="48">
        <v>0</v>
      </c>
      <c r="D50" s="48">
        <v>0</v>
      </c>
      <c r="E50" s="48">
        <f t="shared" si="26"/>
        <v>0</v>
      </c>
      <c r="F50" s="48">
        <f t="shared" si="4"/>
        <v>0</v>
      </c>
      <c r="G50" s="48">
        <v>0</v>
      </c>
      <c r="H50" s="48">
        <v>0</v>
      </c>
      <c r="I50" s="48">
        <f t="shared" si="27"/>
        <v>0</v>
      </c>
      <c r="J50" s="48">
        <f t="shared" si="0"/>
        <v>0</v>
      </c>
      <c r="K50" s="49">
        <f t="shared" si="28"/>
        <v>0</v>
      </c>
      <c r="L50" s="11"/>
    </row>
    <row r="51" spans="2:12" x14ac:dyDescent="0.25">
      <c r="B51" s="67" t="s">
        <v>70</v>
      </c>
      <c r="C51" s="48">
        <v>0</v>
      </c>
      <c r="D51" s="48">
        <v>0</v>
      </c>
      <c r="E51" s="48">
        <f t="shared" si="26"/>
        <v>0</v>
      </c>
      <c r="F51" s="48">
        <f t="shared" si="4"/>
        <v>0</v>
      </c>
      <c r="G51" s="48">
        <v>0</v>
      </c>
      <c r="H51" s="48">
        <v>0</v>
      </c>
      <c r="I51" s="48">
        <f t="shared" si="27"/>
        <v>0</v>
      </c>
      <c r="J51" s="48">
        <f t="shared" si="0"/>
        <v>0</v>
      </c>
      <c r="K51" s="49">
        <f t="shared" si="28"/>
        <v>0</v>
      </c>
      <c r="L51" s="11"/>
    </row>
    <row r="52" spans="2:12" x14ac:dyDescent="0.25">
      <c r="B52" s="67" t="s">
        <v>127</v>
      </c>
      <c r="C52" s="48">
        <v>0</v>
      </c>
      <c r="D52" s="48">
        <v>0</v>
      </c>
      <c r="E52" s="48">
        <f t="shared" si="26"/>
        <v>0</v>
      </c>
      <c r="F52" s="48">
        <f t="shared" si="4"/>
        <v>0</v>
      </c>
      <c r="G52" s="48">
        <v>0</v>
      </c>
      <c r="H52" s="48">
        <v>0</v>
      </c>
      <c r="I52" s="48">
        <f t="shared" si="27"/>
        <v>0</v>
      </c>
      <c r="J52" s="48">
        <f t="shared" si="0"/>
        <v>0</v>
      </c>
      <c r="K52" s="49">
        <f t="shared" si="28"/>
        <v>0</v>
      </c>
      <c r="L52" s="11"/>
    </row>
    <row r="53" spans="2:12" x14ac:dyDescent="0.25">
      <c r="B53" s="67" t="s">
        <v>128</v>
      </c>
      <c r="C53" s="48">
        <v>0</v>
      </c>
      <c r="D53" s="48">
        <v>0</v>
      </c>
      <c r="E53" s="48">
        <f t="shared" si="26"/>
        <v>0</v>
      </c>
      <c r="F53" s="48">
        <f t="shared" si="4"/>
        <v>0</v>
      </c>
      <c r="G53" s="48">
        <v>0</v>
      </c>
      <c r="H53" s="48">
        <v>0</v>
      </c>
      <c r="I53" s="48">
        <f t="shared" si="27"/>
        <v>0</v>
      </c>
      <c r="J53" s="48">
        <f t="shared" si="0"/>
        <v>0</v>
      </c>
      <c r="K53" s="49">
        <f t="shared" si="28"/>
        <v>0</v>
      </c>
      <c r="L53" s="11"/>
    </row>
    <row r="54" spans="2:12" s="11" customFormat="1" x14ac:dyDescent="0.25">
      <c r="B54" s="65" t="s">
        <v>129</v>
      </c>
      <c r="C54" s="116">
        <f>+C55+C73</f>
        <v>0</v>
      </c>
      <c r="D54" s="116">
        <f>+D55+D73</f>
        <v>0</v>
      </c>
      <c r="E54" s="116">
        <f>+E55+E73</f>
        <v>0</v>
      </c>
      <c r="F54" s="116">
        <f t="shared" si="4"/>
        <v>0</v>
      </c>
      <c r="G54" s="116">
        <f>+G55+G73</f>
        <v>0</v>
      </c>
      <c r="H54" s="116">
        <f>+H55+H73</f>
        <v>0</v>
      </c>
      <c r="I54" s="116">
        <f>+I55+I73</f>
        <v>0</v>
      </c>
      <c r="J54" s="116">
        <f t="shared" si="0"/>
        <v>0</v>
      </c>
      <c r="K54" s="180">
        <f>+K55+K73</f>
        <v>0</v>
      </c>
    </row>
    <row r="55" spans="2:12" s="11" customFormat="1" ht="30" x14ac:dyDescent="0.25">
      <c r="B55" s="66" t="s">
        <v>179</v>
      </c>
      <c r="C55" s="120">
        <f>+C56+C61+C66+C70</f>
        <v>0</v>
      </c>
      <c r="D55" s="120">
        <f t="shared" ref="D55:K55" si="29">+D56+D61+D66+D70</f>
        <v>0</v>
      </c>
      <c r="E55" s="120">
        <f t="shared" si="29"/>
        <v>0</v>
      </c>
      <c r="F55" s="120">
        <f t="shared" si="29"/>
        <v>0</v>
      </c>
      <c r="G55" s="120">
        <f t="shared" si="29"/>
        <v>0</v>
      </c>
      <c r="H55" s="120">
        <f t="shared" si="29"/>
        <v>0</v>
      </c>
      <c r="I55" s="120">
        <f t="shared" si="29"/>
        <v>0</v>
      </c>
      <c r="J55" s="120">
        <f t="shared" si="29"/>
        <v>0</v>
      </c>
      <c r="K55" s="181">
        <f t="shared" si="29"/>
        <v>0</v>
      </c>
    </row>
    <row r="56" spans="2:12" s="11" customFormat="1" x14ac:dyDescent="0.25">
      <c r="B56" s="72" t="s">
        <v>180</v>
      </c>
      <c r="C56" s="126">
        <f>+SUM(C57:C60)</f>
        <v>0</v>
      </c>
      <c r="D56" s="126">
        <f t="shared" ref="D56" si="30">+SUM(D57:D60)</f>
        <v>0</v>
      </c>
      <c r="E56" s="126">
        <f t="shared" ref="E56" si="31">+SUM(E57:E60)</f>
        <v>0</v>
      </c>
      <c r="F56" s="126">
        <f t="shared" si="4"/>
        <v>0</v>
      </c>
      <c r="G56" s="126">
        <f t="shared" ref="G56" si="32">+SUM(G57:G60)</f>
        <v>0</v>
      </c>
      <c r="H56" s="126">
        <f t="shared" ref="H56" si="33">+SUM(H57:H60)</f>
        <v>0</v>
      </c>
      <c r="I56" s="126">
        <f t="shared" ref="I56" si="34">+SUM(I57:I60)</f>
        <v>0</v>
      </c>
      <c r="J56" s="126">
        <f t="shared" si="0"/>
        <v>0</v>
      </c>
      <c r="K56" s="182">
        <f t="shared" ref="K56" si="35">+SUM(K57:K60)</f>
        <v>0</v>
      </c>
    </row>
    <row r="57" spans="2:12" x14ac:dyDescent="0.25">
      <c r="B57" s="67" t="s">
        <v>78</v>
      </c>
      <c r="C57" s="48">
        <v>0</v>
      </c>
      <c r="D57" s="48">
        <v>0</v>
      </c>
      <c r="E57" s="48">
        <f>+C57-D57</f>
        <v>0</v>
      </c>
      <c r="F57" s="48">
        <f t="shared" si="4"/>
        <v>0</v>
      </c>
      <c r="G57" s="48">
        <v>0</v>
      </c>
      <c r="H57" s="48">
        <v>0</v>
      </c>
      <c r="I57" s="48">
        <f t="shared" ref="I57:I60" si="36">+G57-H57</f>
        <v>0</v>
      </c>
      <c r="J57" s="48">
        <f t="shared" si="0"/>
        <v>0</v>
      </c>
      <c r="K57" s="49">
        <f t="shared" ref="K57:K60" si="37">+D57+H57</f>
        <v>0</v>
      </c>
      <c r="L57" s="11"/>
    </row>
    <row r="58" spans="2:12" x14ac:dyDescent="0.25">
      <c r="B58" s="1" t="s">
        <v>13</v>
      </c>
      <c r="C58" s="48">
        <v>0</v>
      </c>
      <c r="D58" s="48">
        <v>0</v>
      </c>
      <c r="E58" s="48">
        <f>+C58-D58</f>
        <v>0</v>
      </c>
      <c r="F58" s="48">
        <f t="shared" si="4"/>
        <v>0</v>
      </c>
      <c r="G58" s="48">
        <v>0</v>
      </c>
      <c r="H58" s="48">
        <v>0</v>
      </c>
      <c r="I58" s="48">
        <f t="shared" si="36"/>
        <v>0</v>
      </c>
      <c r="J58" s="48">
        <f t="shared" si="0"/>
        <v>0</v>
      </c>
      <c r="K58" s="49">
        <f t="shared" si="37"/>
        <v>0</v>
      </c>
      <c r="L58" s="11"/>
    </row>
    <row r="59" spans="2:12" ht="30" x14ac:dyDescent="0.25">
      <c r="B59" s="67" t="s">
        <v>14</v>
      </c>
      <c r="C59" s="48">
        <v>0</v>
      </c>
      <c r="D59" s="48">
        <v>0</v>
      </c>
      <c r="E59" s="48">
        <f>+C59-D59</f>
        <v>0</v>
      </c>
      <c r="F59" s="48">
        <f t="shared" si="4"/>
        <v>0</v>
      </c>
      <c r="G59" s="48">
        <v>0</v>
      </c>
      <c r="H59" s="48">
        <v>0</v>
      </c>
      <c r="I59" s="48">
        <f t="shared" si="36"/>
        <v>0</v>
      </c>
      <c r="J59" s="48">
        <f t="shared" si="0"/>
        <v>0</v>
      </c>
      <c r="K59" s="49">
        <f t="shared" si="37"/>
        <v>0</v>
      </c>
      <c r="L59" s="11"/>
    </row>
    <row r="60" spans="2:12" ht="45" x14ac:dyDescent="0.25">
      <c r="B60" s="67" t="s">
        <v>79</v>
      </c>
      <c r="C60" s="48">
        <v>0</v>
      </c>
      <c r="D60" s="48">
        <v>0</v>
      </c>
      <c r="E60" s="48">
        <f>+C60-D60</f>
        <v>0</v>
      </c>
      <c r="F60" s="48">
        <f t="shared" si="4"/>
        <v>0</v>
      </c>
      <c r="G60" s="48">
        <v>0</v>
      </c>
      <c r="H60" s="48">
        <v>0</v>
      </c>
      <c r="I60" s="48">
        <f t="shared" si="36"/>
        <v>0</v>
      </c>
      <c r="J60" s="48">
        <f t="shared" si="0"/>
        <v>0</v>
      </c>
      <c r="K60" s="49">
        <f t="shared" si="37"/>
        <v>0</v>
      </c>
      <c r="L60" s="11"/>
    </row>
    <row r="61" spans="2:12" s="11" customFormat="1" x14ac:dyDescent="0.25">
      <c r="B61" s="72" t="s">
        <v>181</v>
      </c>
      <c r="C61" s="126">
        <f>+SUM(C62:C65)</f>
        <v>0</v>
      </c>
      <c r="D61" s="126">
        <f>+SUM(D62:D65)</f>
        <v>0</v>
      </c>
      <c r="E61" s="126">
        <f>+SUM(E62:E65)</f>
        <v>0</v>
      </c>
      <c r="F61" s="126">
        <f t="shared" si="4"/>
        <v>0</v>
      </c>
      <c r="G61" s="126">
        <f>+SUM(G62:G65)</f>
        <v>0</v>
      </c>
      <c r="H61" s="126">
        <f>+SUM(H62:H65)</f>
        <v>0</v>
      </c>
      <c r="I61" s="126">
        <f>+SUM(I62:I65)</f>
        <v>0</v>
      </c>
      <c r="J61" s="126">
        <f t="shared" si="0"/>
        <v>0</v>
      </c>
      <c r="K61" s="182">
        <f>+SUM(K62:K65)</f>
        <v>0</v>
      </c>
    </row>
    <row r="62" spans="2:12" ht="30" x14ac:dyDescent="0.25">
      <c r="B62" s="67" t="s">
        <v>16</v>
      </c>
      <c r="C62" s="48">
        <v>0</v>
      </c>
      <c r="D62" s="48">
        <v>0</v>
      </c>
      <c r="E62" s="48">
        <f>+C62-D62</f>
        <v>0</v>
      </c>
      <c r="F62" s="48">
        <f t="shared" si="4"/>
        <v>0</v>
      </c>
      <c r="G62" s="48">
        <v>0</v>
      </c>
      <c r="H62" s="48">
        <v>0</v>
      </c>
      <c r="I62" s="48">
        <f t="shared" ref="I62:I65" si="38">+G62-H62</f>
        <v>0</v>
      </c>
      <c r="J62" s="48">
        <f t="shared" si="0"/>
        <v>0</v>
      </c>
      <c r="K62" s="49">
        <f t="shared" ref="K62:K65" si="39">+D62+H62</f>
        <v>0</v>
      </c>
      <c r="L62" s="11"/>
    </row>
    <row r="63" spans="2:12" x14ac:dyDescent="0.25">
      <c r="B63" s="67" t="s">
        <v>17</v>
      </c>
      <c r="C63" s="48">
        <v>0</v>
      </c>
      <c r="D63" s="48">
        <v>0</v>
      </c>
      <c r="E63" s="48">
        <f>+C63-D63</f>
        <v>0</v>
      </c>
      <c r="F63" s="48">
        <f t="shared" si="4"/>
        <v>0</v>
      </c>
      <c r="G63" s="48">
        <v>0</v>
      </c>
      <c r="H63" s="48">
        <v>0</v>
      </c>
      <c r="I63" s="48">
        <f t="shared" si="38"/>
        <v>0</v>
      </c>
      <c r="J63" s="48">
        <f t="shared" si="0"/>
        <v>0</v>
      </c>
      <c r="K63" s="49">
        <f t="shared" si="39"/>
        <v>0</v>
      </c>
      <c r="L63" s="11"/>
    </row>
    <row r="64" spans="2:12" x14ac:dyDescent="0.25">
      <c r="B64" s="67" t="s">
        <v>80</v>
      </c>
      <c r="C64" s="48">
        <v>0</v>
      </c>
      <c r="D64" s="48">
        <v>0</v>
      </c>
      <c r="E64" s="48">
        <f>+C64-D64</f>
        <v>0</v>
      </c>
      <c r="F64" s="48">
        <f t="shared" si="4"/>
        <v>0</v>
      </c>
      <c r="G64" s="48">
        <v>0</v>
      </c>
      <c r="H64" s="48">
        <v>0</v>
      </c>
      <c r="I64" s="48">
        <f t="shared" si="38"/>
        <v>0</v>
      </c>
      <c r="J64" s="48">
        <f t="shared" si="0"/>
        <v>0</v>
      </c>
      <c r="K64" s="49">
        <f t="shared" si="39"/>
        <v>0</v>
      </c>
      <c r="L64" s="11"/>
    </row>
    <row r="65" spans="2:14" x14ac:dyDescent="0.25">
      <c r="B65" s="67" t="s">
        <v>13</v>
      </c>
      <c r="C65" s="48">
        <v>0</v>
      </c>
      <c r="D65" s="48">
        <v>0</v>
      </c>
      <c r="E65" s="48">
        <f>+C65-D65</f>
        <v>0</v>
      </c>
      <c r="F65" s="48">
        <f t="shared" si="4"/>
        <v>0</v>
      </c>
      <c r="G65" s="48">
        <v>0</v>
      </c>
      <c r="H65" s="48">
        <v>0</v>
      </c>
      <c r="I65" s="48">
        <f t="shared" si="38"/>
        <v>0</v>
      </c>
      <c r="J65" s="48">
        <f t="shared" si="0"/>
        <v>0</v>
      </c>
      <c r="K65" s="49">
        <f t="shared" si="39"/>
        <v>0</v>
      </c>
      <c r="L65" s="11"/>
    </row>
    <row r="66" spans="2:14" s="11" customFormat="1" x14ac:dyDescent="0.25">
      <c r="B66" s="72" t="s">
        <v>182</v>
      </c>
      <c r="C66" s="126">
        <f>+SUM(C67:C69)</f>
        <v>0</v>
      </c>
      <c r="D66" s="126">
        <f t="shared" ref="D66" si="40">+SUM(D67:D69)</f>
        <v>0</v>
      </c>
      <c r="E66" s="126">
        <f t="shared" ref="E66" si="41">+SUM(E67:E69)</f>
        <v>0</v>
      </c>
      <c r="F66" s="126">
        <f t="shared" si="4"/>
        <v>0</v>
      </c>
      <c r="G66" s="126">
        <f t="shared" ref="G66" si="42">+SUM(G67:G69)</f>
        <v>0</v>
      </c>
      <c r="H66" s="126">
        <f t="shared" ref="H66" si="43">+SUM(H67:H69)</f>
        <v>0</v>
      </c>
      <c r="I66" s="126">
        <f t="shared" ref="I66" si="44">+SUM(I67:I69)</f>
        <v>0</v>
      </c>
      <c r="J66" s="126">
        <f t="shared" si="0"/>
        <v>0</v>
      </c>
      <c r="K66" s="182">
        <f t="shared" ref="K66" si="45">+SUM(K67:K69)</f>
        <v>0</v>
      </c>
      <c r="N66" s="1"/>
    </row>
    <row r="67" spans="2:14" x14ac:dyDescent="0.25">
      <c r="B67" s="67" t="s">
        <v>81</v>
      </c>
      <c r="C67" s="48">
        <v>0</v>
      </c>
      <c r="D67" s="48">
        <v>0</v>
      </c>
      <c r="E67" s="48">
        <f>+C67-D67</f>
        <v>0</v>
      </c>
      <c r="F67" s="48">
        <f t="shared" si="4"/>
        <v>0</v>
      </c>
      <c r="G67" s="48">
        <v>0</v>
      </c>
      <c r="H67" s="48">
        <v>0</v>
      </c>
      <c r="I67" s="48">
        <f t="shared" ref="I67:I69" si="46">+G67-H67</f>
        <v>0</v>
      </c>
      <c r="J67" s="48">
        <f t="shared" si="0"/>
        <v>0</v>
      </c>
      <c r="K67" s="49">
        <f t="shared" ref="K67:K69" si="47">+D67+H67</f>
        <v>0</v>
      </c>
      <c r="L67" s="11"/>
      <c r="N67" s="11"/>
    </row>
    <row r="68" spans="2:14" x14ac:dyDescent="0.25">
      <c r="B68" s="67" t="s">
        <v>215</v>
      </c>
      <c r="C68" s="48">
        <v>0</v>
      </c>
      <c r="D68" s="48">
        <v>0</v>
      </c>
      <c r="E68" s="48">
        <f>+C68-D68</f>
        <v>0</v>
      </c>
      <c r="F68" s="48">
        <f t="shared" ref="F68" si="48">IFERROR(D68/C68,0)</f>
        <v>0</v>
      </c>
      <c r="G68" s="48">
        <v>0</v>
      </c>
      <c r="H68" s="48">
        <v>0</v>
      </c>
      <c r="I68" s="48">
        <f t="shared" ref="I68" si="49">+G68-H68</f>
        <v>0</v>
      </c>
      <c r="J68" s="48">
        <f t="shared" ref="J68" si="50">IFERROR(H68/G68,0)</f>
        <v>0</v>
      </c>
      <c r="K68" s="49">
        <f t="shared" ref="K68" si="51">+D68+H68</f>
        <v>0</v>
      </c>
      <c r="L68" s="11"/>
    </row>
    <row r="69" spans="2:14" ht="45" x14ac:dyDescent="0.25">
      <c r="B69" s="67" t="s">
        <v>18</v>
      </c>
      <c r="C69" s="48">
        <v>0</v>
      </c>
      <c r="D69" s="48">
        <v>0</v>
      </c>
      <c r="E69" s="48">
        <f>+C69-D69</f>
        <v>0</v>
      </c>
      <c r="F69" s="48">
        <f t="shared" si="4"/>
        <v>0</v>
      </c>
      <c r="G69" s="48">
        <v>0</v>
      </c>
      <c r="H69" s="48">
        <v>0</v>
      </c>
      <c r="I69" s="48">
        <f t="shared" si="46"/>
        <v>0</v>
      </c>
      <c r="J69" s="48">
        <f t="shared" si="0"/>
        <v>0</v>
      </c>
      <c r="K69" s="49">
        <f t="shared" si="47"/>
        <v>0</v>
      </c>
      <c r="L69" s="11"/>
    </row>
    <row r="70" spans="2:14" s="11" customFormat="1" ht="30" x14ac:dyDescent="0.25">
      <c r="B70" s="72" t="s">
        <v>219</v>
      </c>
      <c r="C70" s="126">
        <f>+SUM(C71:C72)</f>
        <v>0</v>
      </c>
      <c r="D70" s="126">
        <f>+SUM(D71:D72)</f>
        <v>0</v>
      </c>
      <c r="E70" s="126">
        <f>+SUM(E71:E72)</f>
        <v>0</v>
      </c>
      <c r="F70" s="126">
        <f t="shared" ref="F70:F72" si="52">IFERROR(D70/C70,0)</f>
        <v>0</v>
      </c>
      <c r="G70" s="126">
        <f>+SUM(G71:G72)</f>
        <v>0</v>
      </c>
      <c r="H70" s="126">
        <f>+SUM(H71:H72)</f>
        <v>0</v>
      </c>
      <c r="I70" s="126">
        <f>+SUM(I71:I72)</f>
        <v>0</v>
      </c>
      <c r="J70" s="126">
        <f t="shared" ref="J70:J72" si="53">IFERROR(H70/G70,0)</f>
        <v>0</v>
      </c>
      <c r="K70" s="182">
        <f>+SUM(K71:K72)</f>
        <v>0</v>
      </c>
    </row>
    <row r="71" spans="2:14" x14ac:dyDescent="0.25">
      <c r="B71" s="67" t="s">
        <v>216</v>
      </c>
      <c r="C71" s="48">
        <v>0</v>
      </c>
      <c r="D71" s="48">
        <v>0</v>
      </c>
      <c r="E71" s="48">
        <f>+C71-D71</f>
        <v>0</v>
      </c>
      <c r="F71" s="48">
        <f t="shared" si="52"/>
        <v>0</v>
      </c>
      <c r="G71" s="48">
        <v>0</v>
      </c>
      <c r="H71" s="48">
        <v>0</v>
      </c>
      <c r="I71" s="48">
        <f t="shared" ref="I71:I72" si="54">+G71-H71</f>
        <v>0</v>
      </c>
      <c r="J71" s="48">
        <f t="shared" si="53"/>
        <v>0</v>
      </c>
      <c r="K71" s="49">
        <f t="shared" ref="K71:K72" si="55">+D71+H71</f>
        <v>0</v>
      </c>
      <c r="L71" s="11"/>
      <c r="N71" s="11"/>
    </row>
    <row r="72" spans="2:14" x14ac:dyDescent="0.25">
      <c r="B72" s="67" t="s">
        <v>217</v>
      </c>
      <c r="C72" s="48">
        <v>0</v>
      </c>
      <c r="D72" s="48">
        <v>0</v>
      </c>
      <c r="E72" s="48">
        <f>+C72-D72</f>
        <v>0</v>
      </c>
      <c r="F72" s="48">
        <f t="shared" si="52"/>
        <v>0</v>
      </c>
      <c r="G72" s="48">
        <v>0</v>
      </c>
      <c r="H72" s="48">
        <v>0</v>
      </c>
      <c r="I72" s="48">
        <f t="shared" si="54"/>
        <v>0</v>
      </c>
      <c r="J72" s="48">
        <f t="shared" si="53"/>
        <v>0</v>
      </c>
      <c r="K72" s="49">
        <f t="shared" si="55"/>
        <v>0</v>
      </c>
      <c r="L72" s="11"/>
    </row>
    <row r="73" spans="2:14" s="11" customFormat="1" x14ac:dyDescent="0.25">
      <c r="B73" s="66" t="s">
        <v>221</v>
      </c>
      <c r="C73" s="120">
        <f>+C74+C80+C87</f>
        <v>0</v>
      </c>
      <c r="D73" s="120">
        <f>+D74+D80+D87</f>
        <v>0</v>
      </c>
      <c r="E73" s="120">
        <f>+E74+E80+E87</f>
        <v>0</v>
      </c>
      <c r="F73" s="120">
        <f t="shared" si="4"/>
        <v>0</v>
      </c>
      <c r="G73" s="120">
        <f>+G74+G80+G87</f>
        <v>0</v>
      </c>
      <c r="H73" s="120">
        <f>+H74+H80+H87</f>
        <v>0</v>
      </c>
      <c r="I73" s="120">
        <f>+I74+I80+I87</f>
        <v>0</v>
      </c>
      <c r="J73" s="120">
        <f t="shared" si="0"/>
        <v>0</v>
      </c>
      <c r="K73" s="181">
        <f>+K74+K80+K87</f>
        <v>0</v>
      </c>
      <c r="N73" s="1"/>
    </row>
    <row r="74" spans="2:14" s="11" customFormat="1" ht="45" x14ac:dyDescent="0.25">
      <c r="B74" s="72" t="s">
        <v>189</v>
      </c>
      <c r="C74" s="126">
        <f>+SUM(C75:C79)</f>
        <v>0</v>
      </c>
      <c r="D74" s="126">
        <f t="shared" ref="D74" si="56">+SUM(D75:D79)</f>
        <v>0</v>
      </c>
      <c r="E74" s="126">
        <f t="shared" ref="E74" si="57">+SUM(E75:E79)</f>
        <v>0</v>
      </c>
      <c r="F74" s="126">
        <f t="shared" si="4"/>
        <v>0</v>
      </c>
      <c r="G74" s="126">
        <f t="shared" ref="G74" si="58">+SUM(G75:G79)</f>
        <v>0</v>
      </c>
      <c r="H74" s="126">
        <f t="shared" ref="H74" si="59">+SUM(H75:H79)</f>
        <v>0</v>
      </c>
      <c r="I74" s="126">
        <f t="shared" ref="I74" si="60">+SUM(I75:I79)</f>
        <v>0</v>
      </c>
      <c r="J74" s="126">
        <f t="shared" si="0"/>
        <v>0</v>
      </c>
      <c r="K74" s="182">
        <f t="shared" ref="K74" si="61">+SUM(K75:K79)</f>
        <v>0</v>
      </c>
      <c r="N74" s="1"/>
    </row>
    <row r="75" spans="2:14" x14ac:dyDescent="0.25">
      <c r="B75" s="67" t="s">
        <v>20</v>
      </c>
      <c r="C75" s="48">
        <v>0</v>
      </c>
      <c r="D75" s="48">
        <v>0</v>
      </c>
      <c r="E75" s="48">
        <f>+C75-D75</f>
        <v>0</v>
      </c>
      <c r="F75" s="48">
        <f t="shared" si="4"/>
        <v>0</v>
      </c>
      <c r="G75" s="48">
        <v>0</v>
      </c>
      <c r="H75" s="48">
        <v>0</v>
      </c>
      <c r="I75" s="48">
        <f t="shared" ref="I75:I79" si="62">+G75-H75</f>
        <v>0</v>
      </c>
      <c r="J75" s="48">
        <f t="shared" si="0"/>
        <v>0</v>
      </c>
      <c r="K75" s="49">
        <f t="shared" ref="K75:K79" si="63">+D75+H75</f>
        <v>0</v>
      </c>
      <c r="L75" s="11"/>
    </row>
    <row r="76" spans="2:14" x14ac:dyDescent="0.25">
      <c r="B76" s="67" t="s">
        <v>21</v>
      </c>
      <c r="C76" s="48">
        <v>0</v>
      </c>
      <c r="D76" s="48">
        <v>0</v>
      </c>
      <c r="E76" s="48">
        <f>+C76-D76</f>
        <v>0</v>
      </c>
      <c r="F76" s="48">
        <f t="shared" si="4"/>
        <v>0</v>
      </c>
      <c r="G76" s="48">
        <v>0</v>
      </c>
      <c r="H76" s="48">
        <v>0</v>
      </c>
      <c r="I76" s="48">
        <f t="shared" si="62"/>
        <v>0</v>
      </c>
      <c r="J76" s="48">
        <f t="shared" si="0"/>
        <v>0</v>
      </c>
      <c r="K76" s="49">
        <f t="shared" si="63"/>
        <v>0</v>
      </c>
      <c r="L76" s="11"/>
      <c r="N76" s="11"/>
    </row>
    <row r="77" spans="2:14" x14ac:dyDescent="0.25">
      <c r="B77" s="67" t="s">
        <v>82</v>
      </c>
      <c r="C77" s="48">
        <v>0</v>
      </c>
      <c r="D77" s="48">
        <v>0</v>
      </c>
      <c r="E77" s="48">
        <f>+C77-D77</f>
        <v>0</v>
      </c>
      <c r="F77" s="48">
        <f t="shared" si="4"/>
        <v>0</v>
      </c>
      <c r="G77" s="48">
        <v>0</v>
      </c>
      <c r="H77" s="48">
        <v>0</v>
      </c>
      <c r="I77" s="48">
        <f t="shared" si="62"/>
        <v>0</v>
      </c>
      <c r="J77" s="48">
        <f t="shared" si="0"/>
        <v>0</v>
      </c>
      <c r="K77" s="49">
        <f t="shared" si="63"/>
        <v>0</v>
      </c>
      <c r="L77" s="11"/>
    </row>
    <row r="78" spans="2:14" x14ac:dyDescent="0.25">
      <c r="B78" s="67" t="s">
        <v>22</v>
      </c>
      <c r="C78" s="48">
        <v>0</v>
      </c>
      <c r="D78" s="48">
        <v>0</v>
      </c>
      <c r="E78" s="48">
        <f>+C78-D78</f>
        <v>0</v>
      </c>
      <c r="F78" s="48">
        <f t="shared" ref="F78" si="64">IFERROR(D78/C78,0)</f>
        <v>0</v>
      </c>
      <c r="G78" s="48">
        <v>0</v>
      </c>
      <c r="H78" s="48">
        <v>0</v>
      </c>
      <c r="I78" s="48">
        <f t="shared" ref="I78" si="65">+G78-H78</f>
        <v>0</v>
      </c>
      <c r="J78" s="48">
        <f t="shared" ref="J78" si="66">IFERROR(H78/G78,0)</f>
        <v>0</v>
      </c>
      <c r="K78" s="49">
        <f t="shared" ref="K78" si="67">+D78+H78</f>
        <v>0</v>
      </c>
      <c r="L78" s="11"/>
    </row>
    <row r="79" spans="2:14" x14ac:dyDescent="0.25">
      <c r="B79" s="67" t="s">
        <v>214</v>
      </c>
      <c r="C79" s="48">
        <v>0</v>
      </c>
      <c r="D79" s="48">
        <v>0</v>
      </c>
      <c r="E79" s="48">
        <f>+C79-D79</f>
        <v>0</v>
      </c>
      <c r="F79" s="48">
        <f t="shared" si="4"/>
        <v>0</v>
      </c>
      <c r="G79" s="48">
        <v>0</v>
      </c>
      <c r="H79" s="48">
        <v>0</v>
      </c>
      <c r="I79" s="48">
        <f t="shared" si="62"/>
        <v>0</v>
      </c>
      <c r="J79" s="48">
        <f t="shared" si="0"/>
        <v>0</v>
      </c>
      <c r="K79" s="49">
        <f t="shared" si="63"/>
        <v>0</v>
      </c>
      <c r="L79" s="11"/>
    </row>
    <row r="80" spans="2:14" s="11" customFormat="1" ht="45" x14ac:dyDescent="0.25">
      <c r="B80" s="72" t="s">
        <v>222</v>
      </c>
      <c r="C80" s="126">
        <f>SUM(C81:C82)</f>
        <v>0</v>
      </c>
      <c r="D80" s="126">
        <f t="shared" ref="D80:K80" si="68">SUM(D81:D82)</f>
        <v>0</v>
      </c>
      <c r="E80" s="126">
        <f t="shared" si="68"/>
        <v>0</v>
      </c>
      <c r="F80" s="126">
        <f t="shared" si="68"/>
        <v>0</v>
      </c>
      <c r="G80" s="126">
        <f t="shared" si="68"/>
        <v>0</v>
      </c>
      <c r="H80" s="126">
        <f t="shared" si="68"/>
        <v>0</v>
      </c>
      <c r="I80" s="126">
        <f t="shared" si="68"/>
        <v>0</v>
      </c>
      <c r="J80" s="126">
        <f t="shared" si="68"/>
        <v>0</v>
      </c>
      <c r="K80" s="182">
        <f t="shared" si="68"/>
        <v>0</v>
      </c>
      <c r="N80" s="1"/>
    </row>
    <row r="81" spans="2:14" x14ac:dyDescent="0.25">
      <c r="B81" s="67" t="s">
        <v>218</v>
      </c>
      <c r="C81" s="48">
        <v>0</v>
      </c>
      <c r="D81" s="48">
        <v>0</v>
      </c>
      <c r="E81" s="48">
        <f>+C81-D81</f>
        <v>0</v>
      </c>
      <c r="F81" s="48">
        <f t="shared" si="4"/>
        <v>0</v>
      </c>
      <c r="G81" s="48">
        <v>0</v>
      </c>
      <c r="H81" s="48">
        <v>0</v>
      </c>
      <c r="I81" s="48">
        <f t="shared" ref="I81:I82" si="69">+G81-H81</f>
        <v>0</v>
      </c>
      <c r="J81" s="48">
        <f t="shared" si="0"/>
        <v>0</v>
      </c>
      <c r="K81" s="49">
        <f t="shared" ref="K81:K82" si="70">+D81+H81</f>
        <v>0</v>
      </c>
      <c r="L81" s="11"/>
    </row>
    <row r="82" spans="2:14" x14ac:dyDescent="0.25">
      <c r="B82" s="67" t="s">
        <v>27</v>
      </c>
      <c r="C82" s="48">
        <v>0</v>
      </c>
      <c r="D82" s="48">
        <v>0</v>
      </c>
      <c r="E82" s="48">
        <f>+C82-D82</f>
        <v>0</v>
      </c>
      <c r="F82" s="48">
        <f t="shared" si="4"/>
        <v>0</v>
      </c>
      <c r="G82" s="48">
        <v>0</v>
      </c>
      <c r="H82" s="48">
        <v>0</v>
      </c>
      <c r="I82" s="48">
        <f t="shared" si="69"/>
        <v>0</v>
      </c>
      <c r="J82" s="48">
        <f t="shared" si="0"/>
        <v>0</v>
      </c>
      <c r="K82" s="49">
        <f t="shared" si="70"/>
        <v>0</v>
      </c>
      <c r="L82" s="11"/>
      <c r="N82" s="11"/>
    </row>
    <row r="83" spans="2:14" s="11" customFormat="1" x14ac:dyDescent="0.25">
      <c r="B83" s="66" t="s">
        <v>220</v>
      </c>
      <c r="C83" s="120">
        <f>+C84+C87</f>
        <v>0</v>
      </c>
      <c r="D83" s="120">
        <f t="shared" ref="D83:K83" si="71">+D84+D87</f>
        <v>0</v>
      </c>
      <c r="E83" s="120">
        <f t="shared" si="71"/>
        <v>0</v>
      </c>
      <c r="F83" s="120">
        <f t="shared" si="71"/>
        <v>0</v>
      </c>
      <c r="G83" s="120">
        <f t="shared" si="71"/>
        <v>0</v>
      </c>
      <c r="H83" s="120">
        <f t="shared" si="71"/>
        <v>0</v>
      </c>
      <c r="I83" s="120">
        <f t="shared" si="71"/>
        <v>0</v>
      </c>
      <c r="J83" s="120">
        <f t="shared" si="71"/>
        <v>0</v>
      </c>
      <c r="K83" s="181">
        <f t="shared" si="71"/>
        <v>0</v>
      </c>
      <c r="N83" s="1"/>
    </row>
    <row r="84" spans="2:14" s="11" customFormat="1" ht="45" x14ac:dyDescent="0.25">
      <c r="B84" s="72" t="s">
        <v>223</v>
      </c>
      <c r="C84" s="126">
        <f>+SUM(C85:C86)</f>
        <v>0</v>
      </c>
      <c r="D84" s="126">
        <f>+SUM(D85:D86)</f>
        <v>0</v>
      </c>
      <c r="E84" s="126">
        <f>+SUM(E85:E86)</f>
        <v>0</v>
      </c>
      <c r="F84" s="126">
        <f t="shared" ref="F84:F86" si="72">IFERROR(D84/C84,0)</f>
        <v>0</v>
      </c>
      <c r="G84" s="126">
        <f>+SUM(G85:G86)</f>
        <v>0</v>
      </c>
      <c r="H84" s="126">
        <f>+SUM(H85:H86)</f>
        <v>0</v>
      </c>
      <c r="I84" s="126">
        <f>+SUM(I85:I86)</f>
        <v>0</v>
      </c>
      <c r="J84" s="126">
        <f t="shared" ref="J84:J86" si="73">IFERROR(H84/G84,0)</f>
        <v>0</v>
      </c>
      <c r="K84" s="182">
        <f>+SUM(K85:K86)</f>
        <v>0</v>
      </c>
    </row>
    <row r="85" spans="2:14" ht="30" x14ac:dyDescent="0.25">
      <c r="B85" s="67" t="s">
        <v>23</v>
      </c>
      <c r="C85" s="48">
        <v>0</v>
      </c>
      <c r="D85" s="48">
        <v>0</v>
      </c>
      <c r="E85" s="48">
        <f>+C85-D85</f>
        <v>0</v>
      </c>
      <c r="F85" s="48">
        <f t="shared" si="72"/>
        <v>0</v>
      </c>
      <c r="G85" s="48">
        <v>0</v>
      </c>
      <c r="H85" s="48">
        <v>0</v>
      </c>
      <c r="I85" s="48">
        <f t="shared" ref="I85:I86" si="74">+G85-H85</f>
        <v>0</v>
      </c>
      <c r="J85" s="48">
        <f t="shared" si="73"/>
        <v>0</v>
      </c>
      <c r="K85" s="49">
        <f t="shared" ref="K85:K86" si="75">+D85+H85</f>
        <v>0</v>
      </c>
      <c r="L85" s="11"/>
    </row>
    <row r="86" spans="2:14" x14ac:dyDescent="0.25">
      <c r="B86" s="67" t="s">
        <v>37</v>
      </c>
      <c r="C86" s="48">
        <v>0</v>
      </c>
      <c r="D86" s="48">
        <v>0</v>
      </c>
      <c r="E86" s="48">
        <f>+C86-D86</f>
        <v>0</v>
      </c>
      <c r="F86" s="48">
        <f t="shared" si="72"/>
        <v>0</v>
      </c>
      <c r="G86" s="48">
        <v>0</v>
      </c>
      <c r="H86" s="48">
        <v>0</v>
      </c>
      <c r="I86" s="48">
        <f t="shared" si="74"/>
        <v>0</v>
      </c>
      <c r="J86" s="48">
        <f t="shared" si="73"/>
        <v>0</v>
      </c>
      <c r="K86" s="49">
        <f t="shared" si="75"/>
        <v>0</v>
      </c>
      <c r="L86" s="11"/>
      <c r="N86" s="11"/>
    </row>
    <row r="87" spans="2:14" s="11" customFormat="1" ht="45" x14ac:dyDescent="0.25">
      <c r="B87" s="72" t="s">
        <v>224</v>
      </c>
      <c r="C87" s="126">
        <f>+C88</f>
        <v>0</v>
      </c>
      <c r="D87" s="126">
        <f t="shared" ref="D87" si="76">+D88</f>
        <v>0</v>
      </c>
      <c r="E87" s="126">
        <f t="shared" ref="E87" si="77">+E88</f>
        <v>0</v>
      </c>
      <c r="F87" s="126">
        <f t="shared" ref="F87:F91" si="78">IFERROR(D87/C87,0)</f>
        <v>0</v>
      </c>
      <c r="G87" s="126">
        <f t="shared" ref="G87" si="79">+G88</f>
        <v>0</v>
      </c>
      <c r="H87" s="126">
        <f t="shared" ref="H87" si="80">+H88</f>
        <v>0</v>
      </c>
      <c r="I87" s="126">
        <f t="shared" ref="I87" si="81">+I88</f>
        <v>0</v>
      </c>
      <c r="J87" s="126">
        <f t="shared" ref="J87:J91" si="82">IFERROR(H87/G87,0)</f>
        <v>0</v>
      </c>
      <c r="K87" s="182">
        <f t="shared" ref="K87" si="83">+K88</f>
        <v>0</v>
      </c>
      <c r="N87" s="1"/>
    </row>
    <row r="88" spans="2:14" x14ac:dyDescent="0.25">
      <c r="B88" s="67" t="s">
        <v>225</v>
      </c>
      <c r="C88" s="48">
        <v>0</v>
      </c>
      <c r="D88" s="48">
        <v>0</v>
      </c>
      <c r="E88" s="48">
        <f>+C88-D88</f>
        <v>0</v>
      </c>
      <c r="F88" s="48">
        <f t="shared" si="78"/>
        <v>0</v>
      </c>
      <c r="G88" s="48">
        <v>0</v>
      </c>
      <c r="H88" s="48">
        <v>0</v>
      </c>
      <c r="I88" s="48">
        <f>+G88-H88</f>
        <v>0</v>
      </c>
      <c r="J88" s="48">
        <f t="shared" si="82"/>
        <v>0</v>
      </c>
      <c r="K88" s="49">
        <f>+D88+H88</f>
        <v>0</v>
      </c>
      <c r="L88" s="11"/>
    </row>
    <row r="89" spans="2:14" s="11" customFormat="1" x14ac:dyDescent="0.25">
      <c r="B89" s="73" t="s">
        <v>130</v>
      </c>
      <c r="C89" s="120">
        <f t="shared" ref="C89" si="84">+C90</f>
        <v>0</v>
      </c>
      <c r="D89" s="120">
        <f t="shared" ref="D89" si="85">+D90</f>
        <v>0</v>
      </c>
      <c r="E89" s="120">
        <f t="shared" ref="E89" si="86">+E90</f>
        <v>0</v>
      </c>
      <c r="F89" s="120">
        <f t="shared" si="78"/>
        <v>0</v>
      </c>
      <c r="G89" s="120">
        <f t="shared" ref="G89" si="87">+G90</f>
        <v>0</v>
      </c>
      <c r="H89" s="120">
        <f t="shared" ref="H89" si="88">+H90</f>
        <v>0</v>
      </c>
      <c r="I89" s="120">
        <f t="shared" ref="I89" si="89">+I90</f>
        <v>0</v>
      </c>
      <c r="J89" s="120">
        <f t="shared" si="82"/>
        <v>0</v>
      </c>
      <c r="K89" s="181">
        <f t="shared" ref="K89" si="90">+K90</f>
        <v>0</v>
      </c>
      <c r="N89" s="1"/>
    </row>
    <row r="90" spans="2:14" ht="15.75" thickBot="1" x14ac:dyDescent="0.3">
      <c r="B90" s="183" t="s">
        <v>131</v>
      </c>
      <c r="C90" s="184">
        <v>0</v>
      </c>
      <c r="D90" s="184">
        <v>0</v>
      </c>
      <c r="E90" s="184">
        <f>+C90-D90</f>
        <v>0</v>
      </c>
      <c r="F90" s="184">
        <f t="shared" si="78"/>
        <v>0</v>
      </c>
      <c r="G90" s="184">
        <v>0</v>
      </c>
      <c r="H90" s="184">
        <v>0</v>
      </c>
      <c r="I90" s="184">
        <f>+G90-H90</f>
        <v>0</v>
      </c>
      <c r="J90" s="184">
        <f t="shared" si="82"/>
        <v>0</v>
      </c>
      <c r="K90" s="185">
        <f>+D90+H90</f>
        <v>0</v>
      </c>
      <c r="L90" s="11"/>
    </row>
    <row r="91" spans="2:14" s="11" customFormat="1" ht="15.75" thickBot="1" x14ac:dyDescent="0.3">
      <c r="B91" s="76" t="s">
        <v>8</v>
      </c>
      <c r="C91" s="138">
        <f>C17</f>
        <v>0</v>
      </c>
      <c r="D91" s="138">
        <f t="shared" ref="D91:K91" si="91">D17</f>
        <v>0</v>
      </c>
      <c r="E91" s="138">
        <f t="shared" si="91"/>
        <v>0</v>
      </c>
      <c r="F91" s="138">
        <f t="shared" si="78"/>
        <v>0</v>
      </c>
      <c r="G91" s="138">
        <f t="shared" si="91"/>
        <v>0</v>
      </c>
      <c r="H91" s="138">
        <f t="shared" si="91"/>
        <v>0</v>
      </c>
      <c r="I91" s="138">
        <f t="shared" si="91"/>
        <v>0</v>
      </c>
      <c r="J91" s="138">
        <f t="shared" si="82"/>
        <v>0</v>
      </c>
      <c r="K91" s="186">
        <f t="shared" si="91"/>
        <v>0</v>
      </c>
      <c r="N91" s="1"/>
    </row>
  </sheetData>
  <mergeCells count="10">
    <mergeCell ref="B6:J6"/>
    <mergeCell ref="B2:K5"/>
    <mergeCell ref="G15:J15"/>
    <mergeCell ref="B12:K12"/>
    <mergeCell ref="B13:K13"/>
    <mergeCell ref="B7:H7"/>
    <mergeCell ref="B14:B16"/>
    <mergeCell ref="C14:J14"/>
    <mergeCell ref="K14:K16"/>
    <mergeCell ref="C15:F15"/>
  </mergeCells>
  <pageMargins left="0.70866141732283472" right="0.70866141732283472" top="0.74803149606299213" bottom="0.74803149606299213" header="0.31496062992125984" footer="0.31496062992125984"/>
  <pageSetup paperSize="131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44EA-1851-4CA9-918F-4F4CC6B89194}">
  <sheetPr>
    <tabColor rgb="FF7030A0"/>
  </sheetPr>
  <dimension ref="B2:L64"/>
  <sheetViews>
    <sheetView showGridLines="0" zoomScale="87" zoomScaleNormal="87" workbookViewId="0">
      <selection activeCell="E34" sqref="E34"/>
    </sheetView>
  </sheetViews>
  <sheetFormatPr baseColWidth="10" defaultColWidth="11.42578125" defaultRowHeight="15" x14ac:dyDescent="0.25"/>
  <cols>
    <col min="1" max="1" width="1.42578125" customWidth="1"/>
    <col min="2" max="2" width="29.7109375" customWidth="1"/>
    <col min="3" max="12" width="15.85546875" customWidth="1"/>
  </cols>
  <sheetData>
    <row r="2" spans="2:12" ht="15.75" thickBot="1" x14ac:dyDescent="0.3"/>
    <row r="3" spans="2:12" ht="15" customHeight="1" x14ac:dyDescent="0.25">
      <c r="B3" s="249" t="s">
        <v>171</v>
      </c>
      <c r="C3" s="250"/>
      <c r="D3" s="250"/>
      <c r="E3" s="250"/>
      <c r="F3" s="250"/>
      <c r="G3" s="250"/>
      <c r="H3" s="250"/>
      <c r="I3" s="250"/>
      <c r="J3" s="250"/>
      <c r="K3" s="250"/>
      <c r="L3" s="251"/>
    </row>
    <row r="4" spans="2:12" x14ac:dyDescent="0.25">
      <c r="B4" s="252"/>
      <c r="C4" s="253"/>
      <c r="D4" s="253"/>
      <c r="E4" s="253"/>
      <c r="F4" s="253"/>
      <c r="G4" s="253"/>
      <c r="H4" s="253"/>
      <c r="I4" s="253"/>
      <c r="J4" s="253"/>
      <c r="K4" s="253"/>
      <c r="L4" s="254"/>
    </row>
    <row r="5" spans="2:12" x14ac:dyDescent="0.25">
      <c r="B5" s="252"/>
      <c r="C5" s="253"/>
      <c r="D5" s="253"/>
      <c r="E5" s="253"/>
      <c r="F5" s="253"/>
      <c r="G5" s="253"/>
      <c r="H5" s="253"/>
      <c r="I5" s="253"/>
      <c r="J5" s="253"/>
      <c r="K5" s="253"/>
      <c r="L5" s="254"/>
    </row>
    <row r="6" spans="2:12" ht="15.75" thickBot="1" x14ac:dyDescent="0.3">
      <c r="B6" s="255"/>
      <c r="C6" s="256"/>
      <c r="D6" s="256"/>
      <c r="E6" s="256"/>
      <c r="F6" s="256"/>
      <c r="G6" s="256"/>
      <c r="H6" s="256"/>
      <c r="I6" s="256"/>
      <c r="J6" s="256"/>
      <c r="K6" s="256"/>
      <c r="L6" s="257"/>
    </row>
    <row r="7" spans="2:12" s="86" customFormat="1" ht="15.75" customHeight="1" thickBot="1" x14ac:dyDescent="0.25">
      <c r="B7" s="305" t="s">
        <v>88</v>
      </c>
      <c r="C7" s="306"/>
      <c r="D7" s="306"/>
      <c r="E7" s="306"/>
      <c r="F7" s="306"/>
      <c r="G7" s="306"/>
      <c r="H7" s="306"/>
      <c r="I7" s="306"/>
      <c r="J7" s="306"/>
      <c r="K7" s="306"/>
      <c r="L7" s="5" t="s">
        <v>89</v>
      </c>
    </row>
    <row r="8" spans="2:12" x14ac:dyDescent="0.25">
      <c r="B8" s="263"/>
      <c r="C8" s="263"/>
      <c r="D8" s="263"/>
      <c r="E8" s="263"/>
      <c r="F8" s="263"/>
      <c r="G8" s="263"/>
      <c r="H8" s="263"/>
      <c r="I8" s="263"/>
      <c r="J8" s="43"/>
      <c r="K8" s="43"/>
    </row>
    <row r="9" spans="2:12" ht="12.75" customHeight="1" x14ac:dyDescent="0.25">
      <c r="B9" s="8" t="s">
        <v>90</v>
      </c>
      <c r="C9" s="56" t="s">
        <v>84</v>
      </c>
      <c r="D9" s="12"/>
      <c r="E9" s="8"/>
      <c r="F9" s="8"/>
      <c r="G9" s="8"/>
      <c r="H9" s="8"/>
      <c r="I9" s="8"/>
      <c r="J9" s="43"/>
      <c r="K9" s="43"/>
    </row>
    <row r="10" spans="2:12" x14ac:dyDescent="0.25">
      <c r="B10" s="8" t="s">
        <v>91</v>
      </c>
      <c r="C10" s="56" t="e">
        <f>#REF!</f>
        <v>#REF!</v>
      </c>
      <c r="D10" s="12"/>
      <c r="E10" s="8"/>
      <c r="F10" s="8"/>
      <c r="G10" s="8"/>
      <c r="H10" s="8"/>
      <c r="I10" s="8"/>
      <c r="J10" s="43"/>
      <c r="K10" s="43"/>
    </row>
    <row r="11" spans="2:12" x14ac:dyDescent="0.25">
      <c r="B11" s="8" t="s">
        <v>92</v>
      </c>
      <c r="C11" s="57" t="e">
        <f>+'Anexo No. 10 Detalle x proy'!C10</f>
        <v>#REF!</v>
      </c>
      <c r="D11" s="12"/>
      <c r="E11" s="8"/>
      <c r="F11" s="8"/>
      <c r="G11" s="8"/>
      <c r="H11" s="8"/>
      <c r="I11" s="8"/>
    </row>
    <row r="12" spans="2:12" x14ac:dyDescent="0.25">
      <c r="D12" s="77"/>
    </row>
    <row r="13" spans="2:12" x14ac:dyDescent="0.25">
      <c r="B13" s="259" t="s">
        <v>172</v>
      </c>
      <c r="C13" s="259"/>
      <c r="D13" s="259"/>
      <c r="E13" s="259"/>
      <c r="F13" s="259"/>
      <c r="G13" s="259"/>
      <c r="H13" s="259"/>
      <c r="I13" s="259"/>
      <c r="J13" s="259"/>
      <c r="K13" s="259"/>
      <c r="L13" s="259"/>
    </row>
    <row r="14" spans="2:12" ht="12" customHeight="1" thickBot="1" x14ac:dyDescent="0.3">
      <c r="B14" s="288" t="s">
        <v>93</v>
      </c>
      <c r="C14" s="288"/>
      <c r="D14" s="288"/>
      <c r="E14" s="288"/>
      <c r="F14" s="288"/>
      <c r="G14" s="288"/>
      <c r="H14" s="288"/>
      <c r="I14" s="288"/>
      <c r="J14" s="288"/>
      <c r="K14" s="288"/>
      <c r="L14" s="288"/>
    </row>
    <row r="15" spans="2:12" ht="15" customHeight="1" x14ac:dyDescent="0.25">
      <c r="B15" s="299" t="s">
        <v>134</v>
      </c>
      <c r="C15" s="291" t="s">
        <v>170</v>
      </c>
      <c r="D15" s="294"/>
      <c r="E15" s="294"/>
      <c r="F15" s="294"/>
      <c r="G15" s="294"/>
      <c r="H15" s="294"/>
      <c r="I15" s="294"/>
      <c r="J15" s="294"/>
      <c r="K15" s="294"/>
      <c r="L15" s="302" t="s">
        <v>135</v>
      </c>
    </row>
    <row r="16" spans="2:12" ht="26.25" customHeight="1" x14ac:dyDescent="0.25">
      <c r="B16" s="300"/>
      <c r="C16" s="60" t="s">
        <v>136</v>
      </c>
      <c r="D16" s="59" t="s">
        <v>136</v>
      </c>
      <c r="E16" s="59" t="s">
        <v>136</v>
      </c>
      <c r="F16" s="59" t="s">
        <v>136</v>
      </c>
      <c r="G16" s="59" t="s">
        <v>136</v>
      </c>
      <c r="H16" s="59" t="s">
        <v>136</v>
      </c>
      <c r="I16" s="59" t="s">
        <v>136</v>
      </c>
      <c r="J16" s="59" t="s">
        <v>136</v>
      </c>
      <c r="K16" s="59" t="s">
        <v>136</v>
      </c>
      <c r="L16" s="303"/>
    </row>
    <row r="17" spans="2:12" ht="15.75" thickBot="1" x14ac:dyDescent="0.3">
      <c r="B17" s="301"/>
      <c r="C17" s="96" t="s">
        <v>137</v>
      </c>
      <c r="D17" s="97" t="s">
        <v>138</v>
      </c>
      <c r="E17" s="97" t="s">
        <v>139</v>
      </c>
      <c r="F17" s="97" t="s">
        <v>140</v>
      </c>
      <c r="G17" s="97" t="s">
        <v>141</v>
      </c>
      <c r="H17" s="97" t="s">
        <v>142</v>
      </c>
      <c r="I17" s="97" t="s">
        <v>143</v>
      </c>
      <c r="J17" s="97" t="s">
        <v>144</v>
      </c>
      <c r="K17" s="97" t="s">
        <v>145</v>
      </c>
      <c r="L17" s="304"/>
    </row>
    <row r="18" spans="2:12" x14ac:dyDescent="0.25">
      <c r="B18" s="92"/>
      <c r="C18" s="93"/>
      <c r="D18" s="94"/>
      <c r="E18" s="94"/>
      <c r="F18" s="94"/>
      <c r="G18" s="94"/>
      <c r="H18" s="94"/>
      <c r="I18" s="94"/>
      <c r="J18" s="94"/>
      <c r="K18" s="94"/>
      <c r="L18" s="95"/>
    </row>
    <row r="19" spans="2:12" s="43" customFormat="1" x14ac:dyDescent="0.25">
      <c r="B19" s="78" t="s">
        <v>95</v>
      </c>
      <c r="C19" s="79"/>
      <c r="D19" s="80"/>
      <c r="E19" s="80"/>
      <c r="F19" s="80"/>
      <c r="G19" s="80"/>
      <c r="H19" s="80"/>
      <c r="I19" s="80"/>
      <c r="J19" s="80"/>
      <c r="K19" s="80"/>
      <c r="L19" s="85">
        <f>SUM(L20:L26)</f>
        <v>0</v>
      </c>
    </row>
    <row r="20" spans="2:12" x14ac:dyDescent="0.25">
      <c r="B20" s="81" t="s">
        <v>30</v>
      </c>
      <c r="C20" s="82"/>
      <c r="D20" s="83"/>
      <c r="E20" s="83"/>
      <c r="F20" s="83"/>
      <c r="G20" s="83"/>
      <c r="H20" s="83"/>
      <c r="I20" s="83"/>
      <c r="J20" s="83"/>
      <c r="K20" s="83"/>
      <c r="L20" s="84">
        <f t="shared" ref="L20:L36" si="0">+C20+D20+E20+F20+G20+H20+I20+J20+K20</f>
        <v>0</v>
      </c>
    </row>
    <row r="21" spans="2:12" x14ac:dyDescent="0.25">
      <c r="B21" s="81" t="s">
        <v>96</v>
      </c>
      <c r="C21" s="82"/>
      <c r="D21" s="83"/>
      <c r="E21" s="83"/>
      <c r="F21" s="83"/>
      <c r="G21" s="83"/>
      <c r="H21" s="83"/>
      <c r="I21" s="83"/>
      <c r="J21" s="83"/>
      <c r="K21" s="83"/>
      <c r="L21" s="84"/>
    </row>
    <row r="22" spans="2:12" x14ac:dyDescent="0.25">
      <c r="B22" s="81" t="s">
        <v>146</v>
      </c>
      <c r="C22" s="82"/>
      <c r="D22" s="83"/>
      <c r="E22" s="83"/>
      <c r="F22" s="83"/>
      <c r="G22" s="83"/>
      <c r="H22" s="83"/>
      <c r="I22" s="83"/>
      <c r="J22" s="83"/>
      <c r="K22" s="83"/>
      <c r="L22" s="84">
        <f t="shared" si="0"/>
        <v>0</v>
      </c>
    </row>
    <row r="23" spans="2:12" x14ac:dyDescent="0.25">
      <c r="B23" s="81" t="s">
        <v>30</v>
      </c>
      <c r="C23" s="82"/>
      <c r="D23" s="83"/>
      <c r="E23" s="83"/>
      <c r="F23" s="83"/>
      <c r="G23" s="83"/>
      <c r="H23" s="83"/>
      <c r="I23" s="83"/>
      <c r="J23" s="83"/>
      <c r="K23" s="83"/>
      <c r="L23" s="84">
        <f t="shared" si="0"/>
        <v>0</v>
      </c>
    </row>
    <row r="24" spans="2:12" x14ac:dyDescent="0.25">
      <c r="B24" s="81" t="s">
        <v>96</v>
      </c>
      <c r="C24" s="82"/>
      <c r="D24" s="83"/>
      <c r="E24" s="83"/>
      <c r="F24" s="83"/>
      <c r="G24" s="83"/>
      <c r="H24" s="83"/>
      <c r="I24" s="83"/>
      <c r="J24" s="83"/>
      <c r="K24" s="83"/>
      <c r="L24" s="84">
        <f t="shared" si="0"/>
        <v>0</v>
      </c>
    </row>
    <row r="25" spans="2:12" x14ac:dyDescent="0.25">
      <c r="B25" s="81" t="s">
        <v>146</v>
      </c>
      <c r="C25" s="82"/>
      <c r="D25" s="83"/>
      <c r="E25" s="83"/>
      <c r="F25" s="83"/>
      <c r="G25" s="83"/>
      <c r="H25" s="83"/>
      <c r="I25" s="83"/>
      <c r="J25" s="83"/>
      <c r="K25" s="83"/>
      <c r="L25" s="84">
        <f t="shared" si="0"/>
        <v>0</v>
      </c>
    </row>
    <row r="26" spans="2:12" x14ac:dyDescent="0.25">
      <c r="B26" s="81" t="s">
        <v>30</v>
      </c>
      <c r="C26" s="82"/>
      <c r="D26" s="83"/>
      <c r="E26" s="83"/>
      <c r="F26" s="83"/>
      <c r="G26" s="83"/>
      <c r="H26" s="83"/>
      <c r="I26" s="83"/>
      <c r="J26" s="83"/>
      <c r="K26" s="83"/>
      <c r="L26" s="84">
        <f t="shared" si="0"/>
        <v>0</v>
      </c>
    </row>
    <row r="27" spans="2:12" x14ac:dyDescent="0.25">
      <c r="B27" s="81" t="s">
        <v>96</v>
      </c>
      <c r="C27" s="82"/>
      <c r="D27" s="83"/>
      <c r="E27" s="83"/>
      <c r="F27" s="83"/>
      <c r="G27" s="83"/>
      <c r="H27" s="83"/>
      <c r="I27" s="83"/>
      <c r="J27" s="83"/>
      <c r="K27" s="83"/>
      <c r="L27" s="84"/>
    </row>
    <row r="28" spans="2:12" x14ac:dyDescent="0.25">
      <c r="B28" s="81" t="s">
        <v>146</v>
      </c>
      <c r="C28" s="82"/>
      <c r="D28" s="83"/>
      <c r="E28" s="83"/>
      <c r="F28" s="83"/>
      <c r="G28" s="83"/>
      <c r="H28" s="83"/>
      <c r="I28" s="83"/>
      <c r="J28" s="83"/>
      <c r="K28" s="83"/>
      <c r="L28" s="84"/>
    </row>
    <row r="29" spans="2:12" s="43" customFormat="1" x14ac:dyDescent="0.25">
      <c r="B29" s="78" t="s">
        <v>95</v>
      </c>
      <c r="C29" s="79"/>
      <c r="D29" s="80"/>
      <c r="E29" s="80"/>
      <c r="F29" s="80"/>
      <c r="G29" s="80"/>
      <c r="H29" s="80"/>
      <c r="I29" s="80"/>
      <c r="J29" s="80"/>
      <c r="K29" s="80"/>
      <c r="L29" s="85">
        <f>SUM(L30:L36)</f>
        <v>0</v>
      </c>
    </row>
    <row r="30" spans="2:12" x14ac:dyDescent="0.25">
      <c r="B30" s="81" t="s">
        <v>30</v>
      </c>
      <c r="C30" s="82"/>
      <c r="D30" s="83"/>
      <c r="E30" s="83"/>
      <c r="F30" s="83"/>
      <c r="G30" s="83"/>
      <c r="H30" s="83"/>
      <c r="I30" s="83"/>
      <c r="J30" s="83"/>
      <c r="K30" s="83"/>
      <c r="L30" s="84">
        <f t="shared" si="0"/>
        <v>0</v>
      </c>
    </row>
    <row r="31" spans="2:12" x14ac:dyDescent="0.25">
      <c r="B31" s="81" t="s">
        <v>96</v>
      </c>
      <c r="C31" s="82"/>
      <c r="D31" s="83"/>
      <c r="E31" s="83"/>
      <c r="F31" s="83"/>
      <c r="G31" s="83"/>
      <c r="H31" s="83"/>
      <c r="I31" s="83"/>
      <c r="J31" s="83"/>
      <c r="K31" s="83"/>
      <c r="L31" s="84">
        <f t="shared" si="0"/>
        <v>0</v>
      </c>
    </row>
    <row r="32" spans="2:12" x14ac:dyDescent="0.25">
      <c r="B32" s="81" t="s">
        <v>146</v>
      </c>
      <c r="C32" s="82"/>
      <c r="D32" s="83"/>
      <c r="E32" s="83"/>
      <c r="F32" s="83"/>
      <c r="G32" s="83"/>
      <c r="H32" s="83"/>
      <c r="I32" s="83"/>
      <c r="J32" s="83"/>
      <c r="K32" s="83"/>
      <c r="L32" s="84">
        <f t="shared" si="0"/>
        <v>0</v>
      </c>
    </row>
    <row r="33" spans="2:12" x14ac:dyDescent="0.25">
      <c r="B33" s="81" t="s">
        <v>30</v>
      </c>
      <c r="C33" s="79"/>
      <c r="D33" s="80"/>
      <c r="E33" s="80"/>
      <c r="F33" s="80"/>
      <c r="G33" s="80"/>
      <c r="H33" s="80"/>
      <c r="I33" s="80"/>
      <c r="J33" s="80"/>
      <c r="K33" s="80"/>
      <c r="L33" s="84">
        <f t="shared" si="0"/>
        <v>0</v>
      </c>
    </row>
    <row r="34" spans="2:12" x14ac:dyDescent="0.25">
      <c r="B34" s="81" t="s">
        <v>96</v>
      </c>
      <c r="C34" s="79"/>
      <c r="D34" s="80"/>
      <c r="E34" s="80"/>
      <c r="F34" s="80"/>
      <c r="G34" s="80"/>
      <c r="H34" s="80"/>
      <c r="I34" s="80"/>
      <c r="J34" s="80"/>
      <c r="K34" s="80"/>
      <c r="L34" s="84">
        <f t="shared" si="0"/>
        <v>0</v>
      </c>
    </row>
    <row r="35" spans="2:12" x14ac:dyDescent="0.25">
      <c r="B35" s="81" t="s">
        <v>146</v>
      </c>
      <c r="C35" s="79"/>
      <c r="D35" s="80"/>
      <c r="E35" s="80"/>
      <c r="F35" s="80"/>
      <c r="G35" s="80"/>
      <c r="H35" s="80"/>
      <c r="I35" s="80"/>
      <c r="J35" s="80"/>
      <c r="K35" s="80"/>
      <c r="L35" s="84">
        <f t="shared" si="0"/>
        <v>0</v>
      </c>
    </row>
    <row r="36" spans="2:12" x14ac:dyDescent="0.25">
      <c r="B36" s="81" t="s">
        <v>30</v>
      </c>
      <c r="C36" s="79"/>
      <c r="D36" s="80"/>
      <c r="E36" s="80"/>
      <c r="F36" s="80"/>
      <c r="G36" s="80"/>
      <c r="H36" s="80"/>
      <c r="I36" s="80"/>
      <c r="J36" s="80"/>
      <c r="K36" s="80"/>
      <c r="L36" s="84">
        <f t="shared" si="0"/>
        <v>0</v>
      </c>
    </row>
    <row r="37" spans="2:12" x14ac:dyDescent="0.25">
      <c r="B37" s="81" t="s">
        <v>96</v>
      </c>
      <c r="C37" s="79"/>
      <c r="D37" s="80"/>
      <c r="E37" s="80"/>
      <c r="F37" s="80"/>
      <c r="G37" s="80"/>
      <c r="H37" s="80"/>
      <c r="I37" s="80"/>
      <c r="J37" s="80"/>
      <c r="K37" s="80"/>
      <c r="L37" s="84"/>
    </row>
    <row r="38" spans="2:12" x14ac:dyDescent="0.25">
      <c r="B38" s="81" t="s">
        <v>146</v>
      </c>
      <c r="C38" s="79"/>
      <c r="D38" s="80"/>
      <c r="E38" s="80"/>
      <c r="F38" s="80"/>
      <c r="G38" s="80"/>
      <c r="H38" s="80"/>
      <c r="I38" s="80"/>
      <c r="J38" s="80"/>
      <c r="K38" s="80"/>
      <c r="L38" s="84"/>
    </row>
    <row r="39" spans="2:12" x14ac:dyDescent="0.25">
      <c r="B39" s="81"/>
      <c r="C39" s="79"/>
      <c r="D39" s="80"/>
      <c r="E39" s="80"/>
      <c r="F39" s="80"/>
      <c r="G39" s="80"/>
      <c r="H39" s="80"/>
      <c r="I39" s="80"/>
      <c r="J39" s="80"/>
      <c r="K39" s="80"/>
      <c r="L39" s="84"/>
    </row>
    <row r="40" spans="2:12" s="43" customFormat="1" x14ac:dyDescent="0.25">
      <c r="B40" s="78" t="s">
        <v>95</v>
      </c>
      <c r="C40" s="79"/>
      <c r="D40" s="80"/>
      <c r="E40" s="80"/>
      <c r="F40" s="80"/>
      <c r="G40" s="80"/>
      <c r="H40" s="80"/>
      <c r="I40" s="80"/>
      <c r="J40" s="80"/>
      <c r="K40" s="80"/>
      <c r="L40" s="85">
        <f>SUM(L41:L46)</f>
        <v>0</v>
      </c>
    </row>
    <row r="41" spans="2:12" x14ac:dyDescent="0.25">
      <c r="B41" s="81" t="s">
        <v>30</v>
      </c>
      <c r="C41" s="82"/>
      <c r="D41" s="83"/>
      <c r="E41" s="83"/>
      <c r="F41" s="83"/>
      <c r="G41" s="83"/>
      <c r="H41" s="83"/>
      <c r="I41" s="83"/>
      <c r="J41" s="83"/>
      <c r="K41" s="83"/>
      <c r="L41" s="84">
        <f t="shared" ref="L41:L62" si="1">+C41+D41+E41+F41+G41+H41+I41+J41+K41</f>
        <v>0</v>
      </c>
    </row>
    <row r="42" spans="2:12" x14ac:dyDescent="0.25">
      <c r="B42" s="81" t="s">
        <v>96</v>
      </c>
      <c r="C42" s="82"/>
      <c r="D42" s="83"/>
      <c r="E42" s="83"/>
      <c r="F42" s="83"/>
      <c r="G42" s="83"/>
      <c r="H42" s="83"/>
      <c r="I42" s="83"/>
      <c r="J42" s="83"/>
      <c r="K42" s="83"/>
      <c r="L42" s="84">
        <f t="shared" si="1"/>
        <v>0</v>
      </c>
    </row>
    <row r="43" spans="2:12" x14ac:dyDescent="0.25">
      <c r="B43" s="81" t="s">
        <v>146</v>
      </c>
      <c r="C43" s="82"/>
      <c r="D43" s="83"/>
      <c r="E43" s="83"/>
      <c r="F43" s="83"/>
      <c r="G43" s="83"/>
      <c r="H43" s="83"/>
      <c r="I43" s="83"/>
      <c r="J43" s="83"/>
      <c r="K43" s="83"/>
      <c r="L43" s="84">
        <f t="shared" si="1"/>
        <v>0</v>
      </c>
    </row>
    <row r="44" spans="2:12" x14ac:dyDescent="0.25">
      <c r="B44" s="81" t="s">
        <v>30</v>
      </c>
      <c r="C44" s="82"/>
      <c r="D44" s="83"/>
      <c r="E44" s="83"/>
      <c r="F44" s="83"/>
      <c r="G44" s="83"/>
      <c r="H44" s="83"/>
      <c r="I44" s="83"/>
      <c r="J44" s="83"/>
      <c r="K44" s="83"/>
      <c r="L44" s="84">
        <f t="shared" si="1"/>
        <v>0</v>
      </c>
    </row>
    <row r="45" spans="2:12" x14ac:dyDescent="0.25">
      <c r="B45" s="81" t="s">
        <v>96</v>
      </c>
      <c r="C45" s="82"/>
      <c r="D45" s="83"/>
      <c r="E45" s="83"/>
      <c r="F45" s="83"/>
      <c r="G45" s="83"/>
      <c r="H45" s="83"/>
      <c r="I45" s="83"/>
      <c r="J45" s="83"/>
      <c r="K45" s="83"/>
      <c r="L45" s="84">
        <f t="shared" si="1"/>
        <v>0</v>
      </c>
    </row>
    <row r="46" spans="2:12" x14ac:dyDescent="0.25">
      <c r="B46" s="81" t="s">
        <v>146</v>
      </c>
      <c r="C46" s="82"/>
      <c r="D46" s="83"/>
      <c r="E46" s="83"/>
      <c r="F46" s="83"/>
      <c r="G46" s="83"/>
      <c r="H46" s="83"/>
      <c r="I46" s="83"/>
      <c r="J46" s="83"/>
      <c r="K46" s="83"/>
      <c r="L46" s="84">
        <f t="shared" si="1"/>
        <v>0</v>
      </c>
    </row>
    <row r="47" spans="2:12" x14ac:dyDescent="0.25">
      <c r="B47" s="81" t="s">
        <v>30</v>
      </c>
      <c r="C47" s="82"/>
      <c r="D47" s="83"/>
      <c r="E47" s="83"/>
      <c r="F47" s="83"/>
      <c r="G47" s="83"/>
      <c r="H47" s="83"/>
      <c r="I47" s="83"/>
      <c r="J47" s="83"/>
      <c r="K47" s="83"/>
      <c r="L47" s="84"/>
    </row>
    <row r="48" spans="2:12" x14ac:dyDescent="0.25">
      <c r="B48" s="81" t="s">
        <v>96</v>
      </c>
      <c r="C48" s="82"/>
      <c r="D48" s="83"/>
      <c r="E48" s="83"/>
      <c r="F48" s="83"/>
      <c r="G48" s="83"/>
      <c r="H48" s="83"/>
      <c r="I48" s="83"/>
      <c r="J48" s="83"/>
      <c r="K48" s="83"/>
      <c r="L48" s="84"/>
    </row>
    <row r="49" spans="2:12" x14ac:dyDescent="0.25">
      <c r="B49" s="81" t="s">
        <v>146</v>
      </c>
      <c r="C49" s="82"/>
      <c r="D49" s="83"/>
      <c r="E49" s="83"/>
      <c r="F49" s="83"/>
      <c r="G49" s="83"/>
      <c r="H49" s="83"/>
      <c r="I49" s="83"/>
      <c r="J49" s="83"/>
      <c r="K49" s="83"/>
      <c r="L49" s="84"/>
    </row>
    <row r="50" spans="2:12" x14ac:dyDescent="0.25">
      <c r="B50" s="81"/>
      <c r="C50" s="82"/>
      <c r="D50" s="83"/>
      <c r="E50" s="83"/>
      <c r="F50" s="83"/>
      <c r="G50" s="83"/>
      <c r="H50" s="83"/>
      <c r="I50" s="83"/>
      <c r="J50" s="83"/>
      <c r="K50" s="83"/>
      <c r="L50" s="84"/>
    </row>
    <row r="51" spans="2:12" s="43" customFormat="1" x14ac:dyDescent="0.25">
      <c r="B51" s="78" t="s">
        <v>95</v>
      </c>
      <c r="C51" s="79"/>
      <c r="D51" s="80"/>
      <c r="E51" s="80"/>
      <c r="F51" s="80"/>
      <c r="G51" s="80"/>
      <c r="H51" s="80"/>
      <c r="I51" s="80"/>
      <c r="J51" s="80"/>
      <c r="K51" s="80"/>
      <c r="L51" s="85">
        <f>SUM(L52:L54)</f>
        <v>0</v>
      </c>
    </row>
    <row r="52" spans="2:12" x14ac:dyDescent="0.25">
      <c r="B52" s="81" t="s">
        <v>30</v>
      </c>
      <c r="C52" s="82"/>
      <c r="D52" s="83"/>
      <c r="E52" s="83"/>
      <c r="F52" s="83"/>
      <c r="G52" s="83"/>
      <c r="H52" s="83"/>
      <c r="I52" s="83"/>
      <c r="J52" s="83"/>
      <c r="K52" s="83"/>
      <c r="L52" s="84">
        <f t="shared" si="1"/>
        <v>0</v>
      </c>
    </row>
    <row r="53" spans="2:12" x14ac:dyDescent="0.25">
      <c r="B53" s="81" t="s">
        <v>96</v>
      </c>
      <c r="C53" s="82"/>
      <c r="D53" s="83"/>
      <c r="E53" s="83"/>
      <c r="F53" s="83"/>
      <c r="G53" s="83"/>
      <c r="H53" s="83"/>
      <c r="I53" s="83"/>
      <c r="J53" s="83"/>
      <c r="K53" s="83"/>
      <c r="L53" s="84">
        <f t="shared" si="1"/>
        <v>0</v>
      </c>
    </row>
    <row r="54" spans="2:12" x14ac:dyDescent="0.25">
      <c r="B54" s="81" t="s">
        <v>146</v>
      </c>
      <c r="C54" s="82"/>
      <c r="D54" s="83"/>
      <c r="E54" s="83"/>
      <c r="F54" s="83"/>
      <c r="G54" s="83"/>
      <c r="H54" s="83"/>
      <c r="I54" s="83"/>
      <c r="J54" s="83"/>
      <c r="K54" s="83"/>
      <c r="L54" s="84">
        <f t="shared" si="1"/>
        <v>0</v>
      </c>
    </row>
    <row r="55" spans="2:12" x14ac:dyDescent="0.25">
      <c r="B55" s="81" t="s">
        <v>30</v>
      </c>
      <c r="C55" s="82"/>
      <c r="D55" s="83"/>
      <c r="E55" s="83"/>
      <c r="F55" s="83"/>
      <c r="G55" s="83"/>
      <c r="H55" s="83"/>
      <c r="I55" s="83"/>
      <c r="J55" s="83"/>
      <c r="K55" s="83"/>
      <c r="L55" s="84"/>
    </row>
    <row r="56" spans="2:12" x14ac:dyDescent="0.25">
      <c r="B56" s="81" t="s">
        <v>96</v>
      </c>
      <c r="C56" s="82"/>
      <c r="D56" s="83"/>
      <c r="E56" s="83"/>
      <c r="F56" s="83"/>
      <c r="G56" s="83"/>
      <c r="H56" s="83"/>
      <c r="I56" s="83"/>
      <c r="J56" s="83"/>
      <c r="K56" s="83"/>
      <c r="L56" s="85">
        <f>SUM(L57:L59)</f>
        <v>0</v>
      </c>
    </row>
    <row r="57" spans="2:12" x14ac:dyDescent="0.25">
      <c r="B57" s="81" t="s">
        <v>146</v>
      </c>
      <c r="C57" s="82"/>
      <c r="D57" s="83"/>
      <c r="E57" s="83"/>
      <c r="F57" s="83"/>
      <c r="G57" s="83"/>
      <c r="H57" s="83"/>
      <c r="I57" s="83"/>
      <c r="J57" s="83"/>
      <c r="K57" s="83"/>
      <c r="L57" s="84">
        <f t="shared" si="1"/>
        <v>0</v>
      </c>
    </row>
    <row r="58" spans="2:12" x14ac:dyDescent="0.25">
      <c r="B58" s="81" t="s">
        <v>30</v>
      </c>
      <c r="C58" s="82"/>
      <c r="D58" s="83"/>
      <c r="E58" s="83"/>
      <c r="F58" s="83"/>
      <c r="G58" s="83"/>
      <c r="H58" s="83"/>
      <c r="I58" s="83"/>
      <c r="J58" s="83"/>
      <c r="K58" s="83"/>
      <c r="L58" s="84">
        <f t="shared" si="1"/>
        <v>0</v>
      </c>
    </row>
    <row r="59" spans="2:12" x14ac:dyDescent="0.25">
      <c r="B59" s="81" t="s">
        <v>96</v>
      </c>
      <c r="C59" s="82"/>
      <c r="D59" s="83"/>
      <c r="E59" s="83"/>
      <c r="F59" s="83"/>
      <c r="G59" s="83"/>
      <c r="H59" s="83"/>
      <c r="I59" s="83"/>
      <c r="J59" s="83"/>
      <c r="K59" s="83"/>
      <c r="L59" s="84">
        <f t="shared" si="1"/>
        <v>0</v>
      </c>
    </row>
    <row r="60" spans="2:12" x14ac:dyDescent="0.25">
      <c r="B60" s="81" t="s">
        <v>146</v>
      </c>
      <c r="C60" s="82"/>
      <c r="D60" s="83"/>
      <c r="E60" s="83"/>
      <c r="F60" s="83"/>
      <c r="G60" s="83"/>
      <c r="H60" s="83"/>
      <c r="I60" s="83"/>
      <c r="J60" s="83"/>
      <c r="K60" s="83"/>
      <c r="L60" s="84"/>
    </row>
    <row r="61" spans="2:12" x14ac:dyDescent="0.25">
      <c r="B61" s="81"/>
      <c r="C61" s="82"/>
      <c r="D61" s="83"/>
      <c r="E61" s="83"/>
      <c r="F61" s="83"/>
      <c r="G61" s="83"/>
      <c r="H61" s="83"/>
      <c r="I61" s="83"/>
      <c r="J61" s="83"/>
      <c r="K61" s="83"/>
      <c r="L61" s="84"/>
    </row>
    <row r="62" spans="2:12" s="43" customFormat="1" ht="30" x14ac:dyDescent="0.25">
      <c r="B62" s="192" t="s">
        <v>147</v>
      </c>
      <c r="C62" s="79"/>
      <c r="D62" s="80"/>
      <c r="E62" s="80"/>
      <c r="F62" s="80"/>
      <c r="G62" s="80"/>
      <c r="H62" s="80"/>
      <c r="I62" s="80"/>
      <c r="J62" s="80"/>
      <c r="K62" s="80"/>
      <c r="L62" s="85">
        <f t="shared" si="1"/>
        <v>0</v>
      </c>
    </row>
    <row r="63" spans="2:12" ht="15.75" thickBot="1" x14ac:dyDescent="0.3">
      <c r="B63" s="87"/>
      <c r="C63" s="88"/>
      <c r="D63" s="89"/>
      <c r="E63" s="89"/>
      <c r="F63" s="89"/>
      <c r="G63" s="89"/>
      <c r="H63" s="89"/>
      <c r="I63" s="89"/>
      <c r="J63" s="89"/>
      <c r="K63" s="89"/>
      <c r="L63" s="90"/>
    </row>
    <row r="64" spans="2:12" ht="15.75" thickBot="1" x14ac:dyDescent="0.3">
      <c r="B64" s="91" t="s">
        <v>28</v>
      </c>
      <c r="C64" s="193"/>
      <c r="D64" s="194"/>
      <c r="E64" s="194"/>
      <c r="F64" s="194"/>
      <c r="G64" s="194"/>
      <c r="H64" s="194"/>
      <c r="I64" s="194"/>
      <c r="J64" s="194"/>
      <c r="K64" s="194"/>
      <c r="L64" s="195"/>
    </row>
  </sheetData>
  <mergeCells count="8">
    <mergeCell ref="B15:B17"/>
    <mergeCell ref="C15:K15"/>
    <mergeCell ref="L15:L17"/>
    <mergeCell ref="B3:L6"/>
    <mergeCell ref="B7:K7"/>
    <mergeCell ref="B8:I8"/>
    <mergeCell ref="B13:L13"/>
    <mergeCell ref="B14:L14"/>
  </mergeCells>
  <pageMargins left="0.70866141732283472" right="0.70866141732283472" top="0" bottom="0" header="0.31496062992125984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52B9-36B5-485B-8349-32DB43C12864}">
  <sheetPr>
    <tabColor rgb="FF7030A0"/>
  </sheetPr>
  <dimension ref="A1:AJ108"/>
  <sheetViews>
    <sheetView showGridLines="0" topLeftCell="A40" zoomScale="70" zoomScaleNormal="70" workbookViewId="0">
      <selection activeCell="E34" sqref="E34"/>
    </sheetView>
  </sheetViews>
  <sheetFormatPr baseColWidth="10" defaultColWidth="11.42578125" defaultRowHeight="15" x14ac:dyDescent="0.25"/>
  <cols>
    <col min="1" max="1" width="3.28515625" style="1" customWidth="1"/>
    <col min="2" max="2" width="79" style="1" customWidth="1"/>
    <col min="3" max="3" width="25.7109375" style="1" customWidth="1"/>
    <col min="4" max="6" width="14.7109375" style="1" customWidth="1"/>
    <col min="7" max="7" width="14.7109375" style="58" customWidth="1"/>
    <col min="8" max="10" width="14.7109375" style="1" customWidth="1"/>
    <col min="11" max="11" width="14.7109375" style="58" customWidth="1"/>
    <col min="12" max="14" width="14.7109375" style="1" customWidth="1"/>
    <col min="15" max="15" width="14.7109375" style="58" customWidth="1"/>
    <col min="16" max="16" width="8.42578125" style="1" customWidth="1"/>
    <col min="17" max="17" width="16.28515625" style="1" bestFit="1" customWidth="1"/>
    <col min="18" max="18" width="21.42578125" style="1" bestFit="1" customWidth="1"/>
    <col min="19" max="19" width="47.42578125" style="1" customWidth="1"/>
    <col min="20" max="20" width="25.85546875" style="30" bestFit="1" customWidth="1"/>
    <col min="21" max="23" width="7" style="1" customWidth="1"/>
    <col min="24" max="24" width="7" style="1" bestFit="1" customWidth="1"/>
    <col min="25" max="25" width="5.28515625" style="1" bestFit="1" customWidth="1"/>
    <col min="26" max="26" width="6.5703125" style="1" bestFit="1" customWidth="1"/>
    <col min="27" max="27" width="13.42578125" style="1" bestFit="1" customWidth="1"/>
    <col min="28" max="16384" width="11.42578125" style="1"/>
  </cols>
  <sheetData>
    <row r="1" spans="1:36" ht="15" customHeight="1" x14ac:dyDescent="0.25">
      <c r="B1" s="249" t="s">
        <v>173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1"/>
    </row>
    <row r="2" spans="1:36" x14ac:dyDescent="0.25">
      <c r="B2" s="252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4"/>
    </row>
    <row r="3" spans="1:36" x14ac:dyDescent="0.25">
      <c r="B3" s="252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4"/>
    </row>
    <row r="4" spans="1:36" ht="15.75" thickBot="1" x14ac:dyDescent="0.3">
      <c r="B4" s="255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7"/>
    </row>
    <row r="5" spans="1:36" s="62" customFormat="1" ht="15.75" customHeight="1" thickBot="1" x14ac:dyDescent="0.3">
      <c r="B5" s="260" t="s">
        <v>88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2"/>
      <c r="N5" s="260" t="s">
        <v>89</v>
      </c>
      <c r="O5" s="262"/>
      <c r="P5" s="1"/>
      <c r="Q5" s="1"/>
      <c r="R5" s="1"/>
      <c r="S5" s="1"/>
      <c r="T5" s="30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5">
      <c r="B6" s="258"/>
      <c r="C6" s="258"/>
      <c r="D6" s="258"/>
      <c r="E6" s="258"/>
      <c r="F6" s="258"/>
      <c r="G6" s="258"/>
    </row>
    <row r="7" spans="1:36" x14ac:dyDescent="0.25">
      <c r="B7" s="8" t="s">
        <v>90</v>
      </c>
      <c r="C7" s="56" t="s">
        <v>84</v>
      </c>
      <c r="D7" s="12"/>
      <c r="E7" s="8"/>
      <c r="F7" s="8"/>
      <c r="G7" s="10"/>
    </row>
    <row r="8" spans="1:36" x14ac:dyDescent="0.25">
      <c r="B8" s="8" t="s">
        <v>91</v>
      </c>
      <c r="C8" s="56" t="e">
        <f>#REF!</f>
        <v>#REF!</v>
      </c>
      <c r="D8" s="12"/>
      <c r="E8" s="8"/>
      <c r="F8" s="8"/>
      <c r="G8" s="10"/>
    </row>
    <row r="9" spans="1:36" x14ac:dyDescent="0.25">
      <c r="B9" s="8" t="s">
        <v>92</v>
      </c>
      <c r="C9" s="57" t="e">
        <f>+'Anexo No. 11 Regionaliz Proy'!C11</f>
        <v>#REF!</v>
      </c>
      <c r="D9" s="12"/>
      <c r="E9" s="8"/>
      <c r="F9" s="8"/>
      <c r="G9" s="10"/>
    </row>
    <row r="10" spans="1:36" x14ac:dyDescent="0.25">
      <c r="D10" s="55"/>
    </row>
    <row r="11" spans="1:36" x14ac:dyDescent="0.25">
      <c r="B11" s="259" t="s">
        <v>174</v>
      </c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36" x14ac:dyDescent="0.25">
      <c r="B12" s="259" t="s">
        <v>93</v>
      </c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36" ht="15.75" thickBo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36" x14ac:dyDescent="0.25">
      <c r="B14" s="291" t="s">
        <v>59</v>
      </c>
      <c r="C14" s="322" t="s">
        <v>175</v>
      </c>
      <c r="D14" s="316" t="s">
        <v>170</v>
      </c>
      <c r="E14" s="317"/>
      <c r="F14" s="317"/>
      <c r="G14" s="317"/>
      <c r="H14" s="317"/>
      <c r="I14" s="317"/>
      <c r="J14" s="317"/>
      <c r="K14" s="318"/>
      <c r="L14" s="307" t="s">
        <v>213</v>
      </c>
      <c r="M14" s="308"/>
      <c r="N14" s="308"/>
      <c r="O14" s="309"/>
    </row>
    <row r="15" spans="1:36" x14ac:dyDescent="0.25">
      <c r="B15" s="292"/>
      <c r="C15" s="323"/>
      <c r="D15" s="325" t="s">
        <v>205</v>
      </c>
      <c r="E15" s="325"/>
      <c r="F15" s="325"/>
      <c r="G15" s="290"/>
      <c r="H15" s="326" t="s">
        <v>209</v>
      </c>
      <c r="I15" s="326"/>
      <c r="J15" s="326"/>
      <c r="K15" s="327"/>
      <c r="L15" s="310"/>
      <c r="M15" s="311"/>
      <c r="N15" s="311"/>
      <c r="O15" s="312"/>
    </row>
    <row r="16" spans="1:36" x14ac:dyDescent="0.25">
      <c r="B16" s="292"/>
      <c r="C16" s="323"/>
      <c r="D16" s="319" t="s">
        <v>176</v>
      </c>
      <c r="E16" s="320"/>
      <c r="F16" s="320"/>
      <c r="G16" s="320"/>
      <c r="H16" s="320"/>
      <c r="I16" s="320"/>
      <c r="J16" s="320"/>
      <c r="K16" s="321"/>
      <c r="L16" s="313"/>
      <c r="M16" s="314"/>
      <c r="N16" s="314"/>
      <c r="O16" s="315"/>
    </row>
    <row r="17" spans="2:20" ht="15.75" thickBot="1" x14ac:dyDescent="0.3">
      <c r="B17" s="293"/>
      <c r="C17" s="324"/>
      <c r="D17" s="217" t="s">
        <v>60</v>
      </c>
      <c r="E17" s="217" t="s">
        <v>177</v>
      </c>
      <c r="F17" s="217" t="s">
        <v>87</v>
      </c>
      <c r="G17" s="190" t="s">
        <v>178</v>
      </c>
      <c r="H17" s="217" t="s">
        <v>60</v>
      </c>
      <c r="I17" s="217" t="s">
        <v>177</v>
      </c>
      <c r="J17" s="217" t="s">
        <v>87</v>
      </c>
      <c r="K17" s="190" t="s">
        <v>178</v>
      </c>
      <c r="L17" s="217" t="s">
        <v>60</v>
      </c>
      <c r="M17" s="217" t="s">
        <v>177</v>
      </c>
      <c r="N17" s="217" t="s">
        <v>87</v>
      </c>
      <c r="O17" s="218" t="s">
        <v>178</v>
      </c>
    </row>
    <row r="18" spans="2:20" s="11" customFormat="1" x14ac:dyDescent="0.25">
      <c r="B18" s="187" t="s">
        <v>1</v>
      </c>
      <c r="C18" s="214" t="e">
        <f>+C19+C90</f>
        <v>#REF!</v>
      </c>
      <c r="D18" s="188">
        <f t="shared" ref="D18:O18" si="0">+D19+D90</f>
        <v>0</v>
      </c>
      <c r="E18" s="188">
        <f t="shared" si="0"/>
        <v>0</v>
      </c>
      <c r="F18" s="188">
        <f t="shared" si="0"/>
        <v>0</v>
      </c>
      <c r="G18" s="215">
        <f t="shared" si="0"/>
        <v>0</v>
      </c>
      <c r="H18" s="188">
        <f t="shared" si="0"/>
        <v>0</v>
      </c>
      <c r="I18" s="188">
        <f t="shared" si="0"/>
        <v>0</v>
      </c>
      <c r="J18" s="188">
        <f t="shared" si="0"/>
        <v>0</v>
      </c>
      <c r="K18" s="215">
        <f t="shared" si="0"/>
        <v>0</v>
      </c>
      <c r="L18" s="188">
        <f t="shared" si="0"/>
        <v>0</v>
      </c>
      <c r="M18" s="188">
        <f t="shared" si="0"/>
        <v>0</v>
      </c>
      <c r="N18" s="188">
        <f t="shared" si="0"/>
        <v>0</v>
      </c>
      <c r="O18" s="216">
        <f t="shared" si="0"/>
        <v>0</v>
      </c>
      <c r="R18" s="220"/>
      <c r="S18" s="1"/>
      <c r="T18" s="30"/>
    </row>
    <row r="19" spans="2:20" s="11" customFormat="1" x14ac:dyDescent="0.25">
      <c r="B19" s="70" t="s">
        <v>123</v>
      </c>
      <c r="C19" s="200" t="e">
        <f>+C20+C32+C55</f>
        <v>#REF!</v>
      </c>
      <c r="D19" s="116">
        <f t="shared" ref="D19:O19" si="1">+D20+D32+D55</f>
        <v>0</v>
      </c>
      <c r="E19" s="116">
        <f t="shared" si="1"/>
        <v>0</v>
      </c>
      <c r="F19" s="116">
        <f t="shared" si="1"/>
        <v>0</v>
      </c>
      <c r="G19" s="197">
        <f t="shared" si="1"/>
        <v>0</v>
      </c>
      <c r="H19" s="116">
        <f t="shared" si="1"/>
        <v>0</v>
      </c>
      <c r="I19" s="116">
        <f t="shared" si="1"/>
        <v>0</v>
      </c>
      <c r="J19" s="116">
        <f t="shared" si="1"/>
        <v>0</v>
      </c>
      <c r="K19" s="197">
        <f t="shared" si="1"/>
        <v>0</v>
      </c>
      <c r="L19" s="116">
        <f t="shared" si="1"/>
        <v>0</v>
      </c>
      <c r="M19" s="116">
        <f t="shared" si="1"/>
        <v>0</v>
      </c>
      <c r="N19" s="116">
        <f t="shared" si="1"/>
        <v>0</v>
      </c>
      <c r="O19" s="209">
        <f t="shared" si="1"/>
        <v>0</v>
      </c>
      <c r="R19" s="220"/>
      <c r="T19" s="29"/>
    </row>
    <row r="20" spans="2:20" s="11" customFormat="1" x14ac:dyDescent="0.25">
      <c r="B20" s="66" t="s">
        <v>9</v>
      </c>
      <c r="C20" s="201">
        <f>SUM(C21:C31)</f>
        <v>0</v>
      </c>
      <c r="D20" s="120">
        <f t="shared" ref="D20:O20" si="2">SUM(D21:D31)</f>
        <v>0</v>
      </c>
      <c r="E20" s="120">
        <f t="shared" si="2"/>
        <v>0</v>
      </c>
      <c r="F20" s="120">
        <f t="shared" si="2"/>
        <v>0</v>
      </c>
      <c r="G20" s="198">
        <f t="shared" si="2"/>
        <v>0</v>
      </c>
      <c r="H20" s="120">
        <f t="shared" si="2"/>
        <v>0</v>
      </c>
      <c r="I20" s="120">
        <f t="shared" si="2"/>
        <v>0</v>
      </c>
      <c r="J20" s="120">
        <f t="shared" si="2"/>
        <v>0</v>
      </c>
      <c r="K20" s="198">
        <f t="shared" si="2"/>
        <v>0</v>
      </c>
      <c r="L20" s="120">
        <f t="shared" si="2"/>
        <v>0</v>
      </c>
      <c r="M20" s="120">
        <f t="shared" si="2"/>
        <v>0</v>
      </c>
      <c r="N20" s="120">
        <f t="shared" si="2"/>
        <v>0</v>
      </c>
      <c r="O20" s="210">
        <f t="shared" si="2"/>
        <v>0</v>
      </c>
      <c r="R20" s="220"/>
      <c r="T20" s="29"/>
    </row>
    <row r="21" spans="2:20" x14ac:dyDescent="0.25">
      <c r="B21" s="67" t="s">
        <v>62</v>
      </c>
      <c r="C21" s="202">
        <f>IFERROR(_xlfn.XLOOKUP(B21,#REF!,#REF!),0)</f>
        <v>0</v>
      </c>
      <c r="D21" s="48">
        <v>0</v>
      </c>
      <c r="E21" s="48">
        <v>0</v>
      </c>
      <c r="F21" s="48">
        <f t="shared" ref="F21:F31" si="3">+D21-E21</f>
        <v>0</v>
      </c>
      <c r="G21" s="196">
        <f t="shared" ref="G21:G87" si="4">IFERROR(E21/D21,0)</f>
        <v>0</v>
      </c>
      <c r="H21" s="48">
        <v>0</v>
      </c>
      <c r="I21" s="48">
        <v>0</v>
      </c>
      <c r="J21" s="48">
        <f t="shared" ref="J21:J31" si="5">+H21-I21</f>
        <v>0</v>
      </c>
      <c r="K21" s="196">
        <f t="shared" ref="K21:K87" si="6">IFERROR(I21/H21,0)</f>
        <v>0</v>
      </c>
      <c r="L21" s="48">
        <f>+D21+H21</f>
        <v>0</v>
      </c>
      <c r="M21" s="48">
        <f>+E21+I21</f>
        <v>0</v>
      </c>
      <c r="N21" s="48">
        <f t="shared" ref="N21:N31" si="7">+L21-M21</f>
        <v>0</v>
      </c>
      <c r="O21" s="211">
        <f t="shared" ref="O21:O87" si="8">IFERROR(M21/L21,0)</f>
        <v>0</v>
      </c>
      <c r="Q21" s="11"/>
      <c r="R21" s="220"/>
      <c r="S21" s="11"/>
      <c r="T21" s="29"/>
    </row>
    <row r="22" spans="2:20" x14ac:dyDescent="0.25">
      <c r="B22" s="67" t="s">
        <v>63</v>
      </c>
      <c r="C22" s="202">
        <f>IFERROR(_xlfn.XLOOKUP(B22,#REF!,#REF!),0)</f>
        <v>0</v>
      </c>
      <c r="D22" s="48">
        <v>0</v>
      </c>
      <c r="E22" s="48">
        <v>0</v>
      </c>
      <c r="F22" s="48">
        <f t="shared" si="3"/>
        <v>0</v>
      </c>
      <c r="G22" s="196">
        <f t="shared" si="4"/>
        <v>0</v>
      </c>
      <c r="H22" s="48">
        <v>0</v>
      </c>
      <c r="I22" s="48">
        <v>0</v>
      </c>
      <c r="J22" s="48">
        <f t="shared" si="5"/>
        <v>0</v>
      </c>
      <c r="K22" s="196">
        <f t="shared" si="6"/>
        <v>0</v>
      </c>
      <c r="L22" s="48">
        <f t="shared" ref="L22:L31" si="9">+D22+H22</f>
        <v>0</v>
      </c>
      <c r="M22" s="48">
        <f t="shared" ref="M22:M31" si="10">+E22+I22</f>
        <v>0</v>
      </c>
      <c r="N22" s="48">
        <f t="shared" si="7"/>
        <v>0</v>
      </c>
      <c r="O22" s="211">
        <f t="shared" si="8"/>
        <v>0</v>
      </c>
      <c r="Q22" s="11"/>
      <c r="R22" s="220"/>
    </row>
    <row r="23" spans="2:20" x14ac:dyDescent="0.25">
      <c r="B23" s="67" t="s">
        <v>64</v>
      </c>
      <c r="C23" s="202">
        <f>IFERROR(_xlfn.XLOOKUP(B23,#REF!,#REF!),0)</f>
        <v>0</v>
      </c>
      <c r="D23" s="48">
        <v>0</v>
      </c>
      <c r="E23" s="48">
        <v>0</v>
      </c>
      <c r="F23" s="48">
        <f t="shared" si="3"/>
        <v>0</v>
      </c>
      <c r="G23" s="196">
        <f t="shared" si="4"/>
        <v>0</v>
      </c>
      <c r="H23" s="48">
        <v>0</v>
      </c>
      <c r="I23" s="48">
        <v>0</v>
      </c>
      <c r="J23" s="48">
        <f t="shared" si="5"/>
        <v>0</v>
      </c>
      <c r="K23" s="196">
        <f t="shared" si="6"/>
        <v>0</v>
      </c>
      <c r="L23" s="48">
        <f t="shared" si="9"/>
        <v>0</v>
      </c>
      <c r="M23" s="48">
        <f t="shared" si="10"/>
        <v>0</v>
      </c>
      <c r="N23" s="48">
        <f t="shared" si="7"/>
        <v>0</v>
      </c>
      <c r="O23" s="211">
        <f t="shared" si="8"/>
        <v>0</v>
      </c>
      <c r="Q23" s="11"/>
      <c r="R23" s="220"/>
    </row>
    <row r="24" spans="2:20" x14ac:dyDescent="0.25">
      <c r="B24" s="67" t="s">
        <v>65</v>
      </c>
      <c r="C24" s="202">
        <f>IFERROR(_xlfn.XLOOKUP(B24,#REF!,#REF!),0)</f>
        <v>0</v>
      </c>
      <c r="D24" s="48">
        <v>0</v>
      </c>
      <c r="E24" s="48">
        <v>0</v>
      </c>
      <c r="F24" s="48">
        <f t="shared" si="3"/>
        <v>0</v>
      </c>
      <c r="G24" s="196">
        <f t="shared" si="4"/>
        <v>0</v>
      </c>
      <c r="H24" s="48">
        <v>0</v>
      </c>
      <c r="I24" s="48">
        <v>0</v>
      </c>
      <c r="J24" s="48">
        <f t="shared" si="5"/>
        <v>0</v>
      </c>
      <c r="K24" s="196">
        <f t="shared" si="6"/>
        <v>0</v>
      </c>
      <c r="L24" s="48">
        <f t="shared" si="9"/>
        <v>0</v>
      </c>
      <c r="M24" s="48">
        <f t="shared" si="10"/>
        <v>0</v>
      </c>
      <c r="N24" s="48">
        <f t="shared" si="7"/>
        <v>0</v>
      </c>
      <c r="O24" s="211">
        <f t="shared" si="8"/>
        <v>0</v>
      </c>
      <c r="Q24" s="11"/>
      <c r="R24" s="220"/>
    </row>
    <row r="25" spans="2:20" x14ac:dyDescent="0.25">
      <c r="B25" s="67" t="s">
        <v>66</v>
      </c>
      <c r="C25" s="202">
        <f>IFERROR(_xlfn.XLOOKUP(B25,#REF!,#REF!),0)</f>
        <v>0</v>
      </c>
      <c r="D25" s="48">
        <v>0</v>
      </c>
      <c r="E25" s="48">
        <v>0</v>
      </c>
      <c r="F25" s="48">
        <f t="shared" si="3"/>
        <v>0</v>
      </c>
      <c r="G25" s="196">
        <f t="shared" si="4"/>
        <v>0</v>
      </c>
      <c r="H25" s="48">
        <v>0</v>
      </c>
      <c r="I25" s="48">
        <v>0</v>
      </c>
      <c r="J25" s="48">
        <f t="shared" si="5"/>
        <v>0</v>
      </c>
      <c r="K25" s="196">
        <f t="shared" si="6"/>
        <v>0</v>
      </c>
      <c r="L25" s="48">
        <f t="shared" si="9"/>
        <v>0</v>
      </c>
      <c r="M25" s="48">
        <f t="shared" si="10"/>
        <v>0</v>
      </c>
      <c r="N25" s="48">
        <f t="shared" si="7"/>
        <v>0</v>
      </c>
      <c r="O25" s="211">
        <f t="shared" si="8"/>
        <v>0</v>
      </c>
      <c r="Q25" s="11"/>
      <c r="R25" s="220"/>
    </row>
    <row r="26" spans="2:20" x14ac:dyDescent="0.25">
      <c r="B26" s="67" t="s">
        <v>67</v>
      </c>
      <c r="C26" s="202">
        <f>IFERROR(_xlfn.XLOOKUP(B26,#REF!,#REF!),0)</f>
        <v>0</v>
      </c>
      <c r="D26" s="48">
        <v>0</v>
      </c>
      <c r="E26" s="48">
        <v>0</v>
      </c>
      <c r="F26" s="48">
        <f t="shared" si="3"/>
        <v>0</v>
      </c>
      <c r="G26" s="196">
        <f t="shared" si="4"/>
        <v>0</v>
      </c>
      <c r="H26" s="48">
        <v>0</v>
      </c>
      <c r="I26" s="48">
        <v>0</v>
      </c>
      <c r="J26" s="48">
        <f t="shared" si="5"/>
        <v>0</v>
      </c>
      <c r="K26" s="196">
        <f t="shared" si="6"/>
        <v>0</v>
      </c>
      <c r="L26" s="48">
        <f t="shared" si="9"/>
        <v>0</v>
      </c>
      <c r="M26" s="48">
        <f t="shared" si="10"/>
        <v>0</v>
      </c>
      <c r="N26" s="48">
        <f t="shared" si="7"/>
        <v>0</v>
      </c>
      <c r="O26" s="211">
        <f t="shared" si="8"/>
        <v>0</v>
      </c>
      <c r="Q26" s="11"/>
      <c r="R26" s="220"/>
    </row>
    <row r="27" spans="2:20" x14ac:dyDescent="0.25">
      <c r="B27" s="67" t="s">
        <v>68</v>
      </c>
      <c r="C27" s="202">
        <f>IFERROR(_xlfn.XLOOKUP(B27,#REF!,#REF!),0)</f>
        <v>0</v>
      </c>
      <c r="D27" s="48">
        <v>0</v>
      </c>
      <c r="E27" s="48">
        <v>0</v>
      </c>
      <c r="F27" s="48">
        <f t="shared" si="3"/>
        <v>0</v>
      </c>
      <c r="G27" s="196">
        <f t="shared" si="4"/>
        <v>0</v>
      </c>
      <c r="H27" s="48">
        <v>0</v>
      </c>
      <c r="I27" s="48">
        <v>0</v>
      </c>
      <c r="J27" s="48">
        <f t="shared" si="5"/>
        <v>0</v>
      </c>
      <c r="K27" s="196">
        <f t="shared" si="6"/>
        <v>0</v>
      </c>
      <c r="L27" s="48">
        <f t="shared" si="9"/>
        <v>0</v>
      </c>
      <c r="M27" s="48">
        <f t="shared" si="10"/>
        <v>0</v>
      </c>
      <c r="N27" s="48">
        <f t="shared" si="7"/>
        <v>0</v>
      </c>
      <c r="O27" s="211">
        <f t="shared" si="8"/>
        <v>0</v>
      </c>
      <c r="Q27" s="11"/>
      <c r="R27" s="220"/>
    </row>
    <row r="28" spans="2:20" x14ac:dyDescent="0.25">
      <c r="B28" s="67" t="s">
        <v>69</v>
      </c>
      <c r="C28" s="202">
        <f>IFERROR(_xlfn.XLOOKUP(B28,#REF!,#REF!),0)</f>
        <v>0</v>
      </c>
      <c r="D28" s="48">
        <v>0</v>
      </c>
      <c r="E28" s="48">
        <v>0</v>
      </c>
      <c r="F28" s="48">
        <f t="shared" si="3"/>
        <v>0</v>
      </c>
      <c r="G28" s="196">
        <f t="shared" si="4"/>
        <v>0</v>
      </c>
      <c r="H28" s="48">
        <v>0</v>
      </c>
      <c r="I28" s="48">
        <v>0</v>
      </c>
      <c r="J28" s="48">
        <f t="shared" si="5"/>
        <v>0</v>
      </c>
      <c r="K28" s="196">
        <f t="shared" si="6"/>
        <v>0</v>
      </c>
      <c r="L28" s="48">
        <f t="shared" si="9"/>
        <v>0</v>
      </c>
      <c r="M28" s="48">
        <f t="shared" si="10"/>
        <v>0</v>
      </c>
      <c r="N28" s="48">
        <f t="shared" si="7"/>
        <v>0</v>
      </c>
      <c r="O28" s="211">
        <f t="shared" si="8"/>
        <v>0</v>
      </c>
      <c r="Q28" s="11"/>
      <c r="R28" s="220"/>
    </row>
    <row r="29" spans="2:20" x14ac:dyDescent="0.25">
      <c r="B29" s="67" t="s">
        <v>112</v>
      </c>
      <c r="C29" s="202">
        <f>IFERROR(_xlfn.XLOOKUP(B29,#REF!,#REF!),0)</f>
        <v>0</v>
      </c>
      <c r="D29" s="48">
        <v>0</v>
      </c>
      <c r="E29" s="48">
        <v>0</v>
      </c>
      <c r="F29" s="48">
        <f t="shared" si="3"/>
        <v>0</v>
      </c>
      <c r="G29" s="196">
        <f t="shared" si="4"/>
        <v>0</v>
      </c>
      <c r="H29" s="48">
        <v>0</v>
      </c>
      <c r="I29" s="48">
        <v>0</v>
      </c>
      <c r="J29" s="48">
        <f t="shared" si="5"/>
        <v>0</v>
      </c>
      <c r="K29" s="196">
        <f t="shared" si="6"/>
        <v>0</v>
      </c>
      <c r="L29" s="48">
        <f t="shared" si="9"/>
        <v>0</v>
      </c>
      <c r="M29" s="48">
        <f t="shared" si="10"/>
        <v>0</v>
      </c>
      <c r="N29" s="48">
        <f t="shared" si="7"/>
        <v>0</v>
      </c>
      <c r="O29" s="211">
        <f t="shared" si="8"/>
        <v>0</v>
      </c>
      <c r="Q29" s="11"/>
      <c r="R29" s="220"/>
    </row>
    <row r="30" spans="2:20" x14ac:dyDescent="0.25">
      <c r="B30" s="67" t="s">
        <v>193</v>
      </c>
      <c r="C30" s="202">
        <f>IFERROR(_xlfn.XLOOKUP(B30,#REF!,#REF!),0)</f>
        <v>0</v>
      </c>
      <c r="D30" s="48">
        <v>0</v>
      </c>
      <c r="E30" s="48">
        <v>0</v>
      </c>
      <c r="F30" s="48">
        <f t="shared" si="3"/>
        <v>0</v>
      </c>
      <c r="G30" s="196">
        <f t="shared" si="4"/>
        <v>0</v>
      </c>
      <c r="H30" s="48">
        <v>0</v>
      </c>
      <c r="I30" s="48">
        <v>0</v>
      </c>
      <c r="J30" s="48">
        <f t="shared" si="5"/>
        <v>0</v>
      </c>
      <c r="K30" s="196">
        <f t="shared" si="6"/>
        <v>0</v>
      </c>
      <c r="L30" s="48">
        <f t="shared" si="9"/>
        <v>0</v>
      </c>
      <c r="M30" s="48">
        <f t="shared" si="10"/>
        <v>0</v>
      </c>
      <c r="N30" s="48">
        <f t="shared" si="7"/>
        <v>0</v>
      </c>
      <c r="O30" s="211">
        <f t="shared" si="8"/>
        <v>0</v>
      </c>
      <c r="Q30" s="11"/>
      <c r="R30" s="220"/>
    </row>
    <row r="31" spans="2:20" x14ac:dyDescent="0.25">
      <c r="B31" s="67" t="s">
        <v>111</v>
      </c>
      <c r="C31" s="202">
        <f>IFERROR(_xlfn.XLOOKUP(B31,#REF!,#REF!),0)</f>
        <v>0</v>
      </c>
      <c r="D31" s="48">
        <v>0</v>
      </c>
      <c r="E31" s="48">
        <v>0</v>
      </c>
      <c r="F31" s="48">
        <f t="shared" si="3"/>
        <v>0</v>
      </c>
      <c r="G31" s="196">
        <f t="shared" si="4"/>
        <v>0</v>
      </c>
      <c r="H31" s="48">
        <v>0</v>
      </c>
      <c r="I31" s="48">
        <v>0</v>
      </c>
      <c r="J31" s="48">
        <f t="shared" si="5"/>
        <v>0</v>
      </c>
      <c r="K31" s="196">
        <f t="shared" si="6"/>
        <v>0</v>
      </c>
      <c r="L31" s="48">
        <f t="shared" si="9"/>
        <v>0</v>
      </c>
      <c r="M31" s="48">
        <f t="shared" si="10"/>
        <v>0</v>
      </c>
      <c r="N31" s="48">
        <f t="shared" si="7"/>
        <v>0</v>
      </c>
      <c r="O31" s="211">
        <f t="shared" si="8"/>
        <v>0</v>
      </c>
      <c r="Q31" s="11"/>
      <c r="R31" s="220"/>
    </row>
    <row r="32" spans="2:20" s="11" customFormat="1" x14ac:dyDescent="0.25">
      <c r="B32" s="66" t="s">
        <v>124</v>
      </c>
      <c r="C32" s="201">
        <f>SUM(C33:C54)</f>
        <v>0</v>
      </c>
      <c r="D32" s="120">
        <f t="shared" ref="D32:O32" si="11">SUM(D33:D54)</f>
        <v>0</v>
      </c>
      <c r="E32" s="120">
        <f t="shared" si="11"/>
        <v>0</v>
      </c>
      <c r="F32" s="120">
        <f t="shared" si="11"/>
        <v>0</v>
      </c>
      <c r="G32" s="198">
        <f t="shared" si="11"/>
        <v>0</v>
      </c>
      <c r="H32" s="120">
        <f t="shared" si="11"/>
        <v>0</v>
      </c>
      <c r="I32" s="120">
        <f t="shared" si="11"/>
        <v>0</v>
      </c>
      <c r="J32" s="120">
        <f t="shared" si="11"/>
        <v>0</v>
      </c>
      <c r="K32" s="198">
        <f t="shared" si="11"/>
        <v>0</v>
      </c>
      <c r="L32" s="120">
        <f t="shared" si="11"/>
        <v>0</v>
      </c>
      <c r="M32" s="120">
        <f t="shared" si="11"/>
        <v>0</v>
      </c>
      <c r="N32" s="120">
        <f t="shared" si="11"/>
        <v>0</v>
      </c>
      <c r="O32" s="210">
        <f t="shared" si="11"/>
        <v>0</v>
      </c>
      <c r="R32" s="220"/>
      <c r="S32" s="1"/>
      <c r="T32" s="30"/>
    </row>
    <row r="33" spans="2:20" x14ac:dyDescent="0.25">
      <c r="B33" s="67" t="s">
        <v>26</v>
      </c>
      <c r="C33" s="202">
        <f>IFERROR(_xlfn.XLOOKUP(B33,#REF!,#REF!),0)</f>
        <v>0</v>
      </c>
      <c r="D33" s="48">
        <v>0</v>
      </c>
      <c r="E33" s="48">
        <v>0</v>
      </c>
      <c r="F33" s="48">
        <f t="shared" ref="F33:F54" si="12">+D33-E33</f>
        <v>0</v>
      </c>
      <c r="G33" s="196">
        <f t="shared" si="4"/>
        <v>0</v>
      </c>
      <c r="H33" s="48">
        <v>0</v>
      </c>
      <c r="I33" s="48">
        <v>0</v>
      </c>
      <c r="J33" s="48">
        <f t="shared" ref="J33:J54" si="13">+H33-I33</f>
        <v>0</v>
      </c>
      <c r="K33" s="196">
        <f t="shared" si="6"/>
        <v>0</v>
      </c>
      <c r="L33" s="48">
        <f t="shared" ref="L33:L54" si="14">+D33+H33</f>
        <v>0</v>
      </c>
      <c r="M33" s="48">
        <f t="shared" ref="M33:M54" si="15">+E33+I33</f>
        <v>0</v>
      </c>
      <c r="N33" s="48">
        <f t="shared" ref="N33:N54" si="16">+L33-M33</f>
        <v>0</v>
      </c>
      <c r="O33" s="211">
        <f t="shared" si="8"/>
        <v>0</v>
      </c>
      <c r="Q33" s="11"/>
      <c r="R33" s="220"/>
      <c r="S33" s="11"/>
      <c r="T33" s="29"/>
    </row>
    <row r="34" spans="2:20" x14ac:dyDescent="0.25">
      <c r="B34" s="67" t="s">
        <v>110</v>
      </c>
      <c r="C34" s="202">
        <f>IFERROR(_xlfn.XLOOKUP(B34,#REF!,#REF!),0)</f>
        <v>0</v>
      </c>
      <c r="D34" s="48">
        <v>0</v>
      </c>
      <c r="E34" s="48">
        <v>0</v>
      </c>
      <c r="F34" s="48">
        <f t="shared" si="12"/>
        <v>0</v>
      </c>
      <c r="G34" s="196">
        <f t="shared" si="4"/>
        <v>0</v>
      </c>
      <c r="H34" s="48">
        <v>0</v>
      </c>
      <c r="I34" s="48">
        <v>0</v>
      </c>
      <c r="J34" s="48">
        <f t="shared" si="13"/>
        <v>0</v>
      </c>
      <c r="K34" s="196">
        <f t="shared" si="6"/>
        <v>0</v>
      </c>
      <c r="L34" s="48">
        <f t="shared" si="14"/>
        <v>0</v>
      </c>
      <c r="M34" s="48">
        <f t="shared" si="15"/>
        <v>0</v>
      </c>
      <c r="N34" s="48">
        <f t="shared" si="16"/>
        <v>0</v>
      </c>
      <c r="O34" s="211">
        <f t="shared" si="8"/>
        <v>0</v>
      </c>
      <c r="Q34" s="11"/>
      <c r="R34" s="220"/>
    </row>
    <row r="35" spans="2:20" x14ac:dyDescent="0.25">
      <c r="B35" s="67" t="s">
        <v>85</v>
      </c>
      <c r="C35" s="202">
        <f>IFERROR(_xlfn.XLOOKUP(B35,#REF!,#REF!),0)</f>
        <v>0</v>
      </c>
      <c r="D35" s="48">
        <v>0</v>
      </c>
      <c r="E35" s="48">
        <v>0</v>
      </c>
      <c r="F35" s="48">
        <f t="shared" si="12"/>
        <v>0</v>
      </c>
      <c r="G35" s="196">
        <f t="shared" si="4"/>
        <v>0</v>
      </c>
      <c r="H35" s="48">
        <v>0</v>
      </c>
      <c r="I35" s="48">
        <v>0</v>
      </c>
      <c r="J35" s="48">
        <f t="shared" si="13"/>
        <v>0</v>
      </c>
      <c r="K35" s="196">
        <f t="shared" si="6"/>
        <v>0</v>
      </c>
      <c r="L35" s="48">
        <f t="shared" si="14"/>
        <v>0</v>
      </c>
      <c r="M35" s="48">
        <f t="shared" si="15"/>
        <v>0</v>
      </c>
      <c r="N35" s="48">
        <f t="shared" si="16"/>
        <v>0</v>
      </c>
      <c r="O35" s="211">
        <f t="shared" si="8"/>
        <v>0</v>
      </c>
      <c r="Q35" s="11"/>
      <c r="R35" s="220"/>
    </row>
    <row r="36" spans="2:20" x14ac:dyDescent="0.25">
      <c r="B36" s="67" t="s">
        <v>125</v>
      </c>
      <c r="C36" s="202">
        <f>IFERROR(_xlfn.XLOOKUP(B36,#REF!,#REF!),0)</f>
        <v>0</v>
      </c>
      <c r="D36" s="48">
        <v>0</v>
      </c>
      <c r="E36" s="48">
        <v>0</v>
      </c>
      <c r="F36" s="48">
        <f t="shared" si="12"/>
        <v>0</v>
      </c>
      <c r="G36" s="196">
        <f t="shared" si="4"/>
        <v>0</v>
      </c>
      <c r="H36" s="48">
        <v>0</v>
      </c>
      <c r="I36" s="48">
        <v>0</v>
      </c>
      <c r="J36" s="48">
        <f t="shared" si="13"/>
        <v>0</v>
      </c>
      <c r="K36" s="196">
        <f t="shared" si="6"/>
        <v>0</v>
      </c>
      <c r="L36" s="48">
        <f t="shared" si="14"/>
        <v>0</v>
      </c>
      <c r="M36" s="48">
        <f t="shared" si="15"/>
        <v>0</v>
      </c>
      <c r="N36" s="48">
        <f t="shared" si="16"/>
        <v>0</v>
      </c>
      <c r="O36" s="211">
        <f t="shared" si="8"/>
        <v>0</v>
      </c>
      <c r="Q36" s="11"/>
      <c r="R36" s="220"/>
    </row>
    <row r="37" spans="2:20" x14ac:dyDescent="0.25">
      <c r="B37" s="67" t="s">
        <v>73</v>
      </c>
      <c r="C37" s="202">
        <f>IFERROR(_xlfn.XLOOKUP(B37,#REF!,#REF!),0)</f>
        <v>0</v>
      </c>
      <c r="D37" s="48">
        <v>0</v>
      </c>
      <c r="E37" s="48">
        <v>0</v>
      </c>
      <c r="F37" s="48">
        <f t="shared" si="12"/>
        <v>0</v>
      </c>
      <c r="G37" s="196">
        <f t="shared" si="4"/>
        <v>0</v>
      </c>
      <c r="H37" s="48">
        <v>0</v>
      </c>
      <c r="I37" s="48">
        <v>0</v>
      </c>
      <c r="J37" s="48">
        <f t="shared" si="13"/>
        <v>0</v>
      </c>
      <c r="K37" s="196">
        <f t="shared" si="6"/>
        <v>0</v>
      </c>
      <c r="L37" s="48">
        <f t="shared" si="14"/>
        <v>0</v>
      </c>
      <c r="M37" s="48">
        <f t="shared" si="15"/>
        <v>0</v>
      </c>
      <c r="N37" s="48">
        <f t="shared" si="16"/>
        <v>0</v>
      </c>
      <c r="O37" s="211">
        <f t="shared" si="8"/>
        <v>0</v>
      </c>
      <c r="Q37" s="11"/>
      <c r="R37" s="220"/>
    </row>
    <row r="38" spans="2:20" x14ac:dyDescent="0.25">
      <c r="B38" s="67" t="s">
        <v>113</v>
      </c>
      <c r="C38" s="202">
        <f>IFERROR(_xlfn.XLOOKUP(B38,#REF!,#REF!),0)</f>
        <v>0</v>
      </c>
      <c r="D38" s="48">
        <v>0</v>
      </c>
      <c r="E38" s="48">
        <v>0</v>
      </c>
      <c r="F38" s="48">
        <f t="shared" si="12"/>
        <v>0</v>
      </c>
      <c r="G38" s="196">
        <f t="shared" si="4"/>
        <v>0</v>
      </c>
      <c r="H38" s="48">
        <v>0</v>
      </c>
      <c r="I38" s="48">
        <v>0</v>
      </c>
      <c r="J38" s="48">
        <f t="shared" si="13"/>
        <v>0</v>
      </c>
      <c r="K38" s="196">
        <f t="shared" si="6"/>
        <v>0</v>
      </c>
      <c r="L38" s="48">
        <f t="shared" si="14"/>
        <v>0</v>
      </c>
      <c r="M38" s="48">
        <f t="shared" si="15"/>
        <v>0</v>
      </c>
      <c r="N38" s="48">
        <f t="shared" si="16"/>
        <v>0</v>
      </c>
      <c r="O38" s="211">
        <f t="shared" si="8"/>
        <v>0</v>
      </c>
      <c r="Q38" s="11"/>
      <c r="R38" s="220"/>
    </row>
    <row r="39" spans="2:20" x14ac:dyDescent="0.25">
      <c r="B39" s="67" t="s">
        <v>76</v>
      </c>
      <c r="C39" s="202">
        <f>IFERROR(_xlfn.XLOOKUP(B39,#REF!,#REF!),0)</f>
        <v>0</v>
      </c>
      <c r="D39" s="48">
        <v>0</v>
      </c>
      <c r="E39" s="48">
        <v>0</v>
      </c>
      <c r="F39" s="48">
        <f t="shared" si="12"/>
        <v>0</v>
      </c>
      <c r="G39" s="196">
        <f t="shared" si="4"/>
        <v>0</v>
      </c>
      <c r="H39" s="48">
        <v>0</v>
      </c>
      <c r="I39" s="48">
        <v>0</v>
      </c>
      <c r="J39" s="48">
        <f t="shared" si="13"/>
        <v>0</v>
      </c>
      <c r="K39" s="196">
        <f t="shared" si="6"/>
        <v>0</v>
      </c>
      <c r="L39" s="48">
        <f t="shared" si="14"/>
        <v>0</v>
      </c>
      <c r="M39" s="48">
        <f t="shared" si="15"/>
        <v>0</v>
      </c>
      <c r="N39" s="48">
        <f t="shared" si="16"/>
        <v>0</v>
      </c>
      <c r="O39" s="211">
        <f t="shared" si="8"/>
        <v>0</v>
      </c>
      <c r="Q39" s="11"/>
      <c r="R39" s="220"/>
    </row>
    <row r="40" spans="2:20" x14ac:dyDescent="0.25">
      <c r="B40" s="67" t="s">
        <v>77</v>
      </c>
      <c r="C40" s="202">
        <f>IFERROR(_xlfn.XLOOKUP(B40,#REF!,#REF!),0)</f>
        <v>0</v>
      </c>
      <c r="D40" s="48">
        <v>0</v>
      </c>
      <c r="E40" s="48">
        <v>0</v>
      </c>
      <c r="F40" s="48">
        <f t="shared" si="12"/>
        <v>0</v>
      </c>
      <c r="G40" s="196">
        <f t="shared" si="4"/>
        <v>0</v>
      </c>
      <c r="H40" s="48">
        <v>0</v>
      </c>
      <c r="I40" s="48">
        <v>0</v>
      </c>
      <c r="J40" s="48">
        <f t="shared" si="13"/>
        <v>0</v>
      </c>
      <c r="K40" s="196">
        <f t="shared" si="6"/>
        <v>0</v>
      </c>
      <c r="L40" s="48">
        <f t="shared" si="14"/>
        <v>0</v>
      </c>
      <c r="M40" s="48">
        <f t="shared" si="15"/>
        <v>0</v>
      </c>
      <c r="N40" s="48">
        <f t="shared" si="16"/>
        <v>0</v>
      </c>
      <c r="O40" s="211">
        <f t="shared" si="8"/>
        <v>0</v>
      </c>
      <c r="Q40" s="11"/>
      <c r="R40" s="220"/>
    </row>
    <row r="41" spans="2:20" x14ac:dyDescent="0.25">
      <c r="B41" s="71" t="s">
        <v>75</v>
      </c>
      <c r="C41" s="202">
        <f>IFERROR(_xlfn.XLOOKUP(B41,#REF!,#REF!),0)</f>
        <v>0</v>
      </c>
      <c r="D41" s="48">
        <v>0</v>
      </c>
      <c r="E41" s="48">
        <v>0</v>
      </c>
      <c r="F41" s="48">
        <f t="shared" si="12"/>
        <v>0</v>
      </c>
      <c r="G41" s="196">
        <f t="shared" si="4"/>
        <v>0</v>
      </c>
      <c r="H41" s="48">
        <v>0</v>
      </c>
      <c r="I41" s="48">
        <v>0</v>
      </c>
      <c r="J41" s="48">
        <f t="shared" si="13"/>
        <v>0</v>
      </c>
      <c r="K41" s="196">
        <f t="shared" si="6"/>
        <v>0</v>
      </c>
      <c r="L41" s="48">
        <f t="shared" si="14"/>
        <v>0</v>
      </c>
      <c r="M41" s="48">
        <f t="shared" si="15"/>
        <v>0</v>
      </c>
      <c r="N41" s="48">
        <f t="shared" si="16"/>
        <v>0</v>
      </c>
      <c r="O41" s="211">
        <f t="shared" si="8"/>
        <v>0</v>
      </c>
      <c r="Q41" s="11"/>
      <c r="R41" s="220"/>
    </row>
    <row r="42" spans="2:20" x14ac:dyDescent="0.25">
      <c r="B42" s="67" t="s">
        <v>114</v>
      </c>
      <c r="C42" s="202">
        <f>IFERROR(_xlfn.XLOOKUP(B42,#REF!,#REF!),0)</f>
        <v>0</v>
      </c>
      <c r="D42" s="48">
        <v>0</v>
      </c>
      <c r="E42" s="48">
        <v>0</v>
      </c>
      <c r="F42" s="48">
        <f t="shared" si="12"/>
        <v>0</v>
      </c>
      <c r="G42" s="196">
        <f t="shared" si="4"/>
        <v>0</v>
      </c>
      <c r="H42" s="48">
        <v>0</v>
      </c>
      <c r="I42" s="48">
        <v>0</v>
      </c>
      <c r="J42" s="48">
        <f t="shared" si="13"/>
        <v>0</v>
      </c>
      <c r="K42" s="196">
        <f t="shared" si="6"/>
        <v>0</v>
      </c>
      <c r="L42" s="48">
        <f t="shared" si="14"/>
        <v>0</v>
      </c>
      <c r="M42" s="48">
        <f t="shared" si="15"/>
        <v>0</v>
      </c>
      <c r="N42" s="48">
        <f t="shared" si="16"/>
        <v>0</v>
      </c>
      <c r="O42" s="211">
        <f t="shared" si="8"/>
        <v>0</v>
      </c>
      <c r="Q42" s="11"/>
      <c r="R42" s="220"/>
    </row>
    <row r="43" spans="2:20" x14ac:dyDescent="0.25">
      <c r="B43" s="71" t="s">
        <v>115</v>
      </c>
      <c r="C43" s="202">
        <f>IFERROR(_xlfn.XLOOKUP(B43,#REF!,#REF!),0)</f>
        <v>0</v>
      </c>
      <c r="D43" s="48">
        <v>0</v>
      </c>
      <c r="E43" s="48">
        <v>0</v>
      </c>
      <c r="F43" s="48">
        <f t="shared" si="12"/>
        <v>0</v>
      </c>
      <c r="G43" s="196">
        <f t="shared" si="4"/>
        <v>0</v>
      </c>
      <c r="H43" s="48">
        <v>0</v>
      </c>
      <c r="I43" s="48">
        <v>0</v>
      </c>
      <c r="J43" s="48">
        <f t="shared" si="13"/>
        <v>0</v>
      </c>
      <c r="K43" s="196">
        <f t="shared" si="6"/>
        <v>0</v>
      </c>
      <c r="L43" s="48">
        <f t="shared" si="14"/>
        <v>0</v>
      </c>
      <c r="M43" s="48">
        <f t="shared" si="15"/>
        <v>0</v>
      </c>
      <c r="N43" s="48">
        <f t="shared" si="16"/>
        <v>0</v>
      </c>
      <c r="O43" s="211">
        <f t="shared" si="8"/>
        <v>0</v>
      </c>
      <c r="Q43" s="11"/>
      <c r="R43" s="220"/>
    </row>
    <row r="44" spans="2:20" x14ac:dyDescent="0.25">
      <c r="B44" s="67" t="s">
        <v>184</v>
      </c>
      <c r="C44" s="202">
        <f>IFERROR(_xlfn.XLOOKUP(B44,#REF!,#REF!),0)</f>
        <v>0</v>
      </c>
      <c r="D44" s="48">
        <v>0</v>
      </c>
      <c r="E44" s="48">
        <v>0</v>
      </c>
      <c r="F44" s="48">
        <f t="shared" si="12"/>
        <v>0</v>
      </c>
      <c r="G44" s="196">
        <f t="shared" si="4"/>
        <v>0</v>
      </c>
      <c r="H44" s="48">
        <v>0</v>
      </c>
      <c r="I44" s="48">
        <v>0</v>
      </c>
      <c r="J44" s="48">
        <f t="shared" si="13"/>
        <v>0</v>
      </c>
      <c r="K44" s="196">
        <f t="shared" si="6"/>
        <v>0</v>
      </c>
      <c r="L44" s="48">
        <f t="shared" si="14"/>
        <v>0</v>
      </c>
      <c r="M44" s="48">
        <f t="shared" si="15"/>
        <v>0</v>
      </c>
      <c r="N44" s="48">
        <f t="shared" si="16"/>
        <v>0</v>
      </c>
      <c r="O44" s="211">
        <f t="shared" si="8"/>
        <v>0</v>
      </c>
      <c r="Q44" s="11"/>
      <c r="R44" s="220"/>
    </row>
    <row r="45" spans="2:20" x14ac:dyDescent="0.25">
      <c r="B45" s="67" t="s">
        <v>72</v>
      </c>
      <c r="C45" s="202">
        <f>IFERROR(_xlfn.XLOOKUP(B45,#REF!,#REF!),0)</f>
        <v>0</v>
      </c>
      <c r="D45" s="48">
        <v>0</v>
      </c>
      <c r="E45" s="48">
        <v>0</v>
      </c>
      <c r="F45" s="48">
        <f t="shared" si="12"/>
        <v>0</v>
      </c>
      <c r="G45" s="196">
        <f t="shared" si="4"/>
        <v>0</v>
      </c>
      <c r="H45" s="48">
        <v>0</v>
      </c>
      <c r="I45" s="48">
        <v>0</v>
      </c>
      <c r="J45" s="48">
        <f t="shared" si="13"/>
        <v>0</v>
      </c>
      <c r="K45" s="196">
        <f t="shared" si="6"/>
        <v>0</v>
      </c>
      <c r="L45" s="48">
        <f t="shared" si="14"/>
        <v>0</v>
      </c>
      <c r="M45" s="48">
        <f t="shared" si="15"/>
        <v>0</v>
      </c>
      <c r="N45" s="48">
        <f t="shared" si="16"/>
        <v>0</v>
      </c>
      <c r="O45" s="211">
        <f t="shared" si="8"/>
        <v>0</v>
      </c>
      <c r="Q45" s="11"/>
      <c r="R45" s="220"/>
    </row>
    <row r="46" spans="2:20" x14ac:dyDescent="0.25">
      <c r="B46" s="67" t="s">
        <v>74</v>
      </c>
      <c r="C46" s="202">
        <f>IFERROR(_xlfn.XLOOKUP(B46,#REF!,#REF!),0)</f>
        <v>0</v>
      </c>
      <c r="D46" s="48">
        <v>0</v>
      </c>
      <c r="E46" s="48">
        <v>0</v>
      </c>
      <c r="F46" s="48">
        <f t="shared" si="12"/>
        <v>0</v>
      </c>
      <c r="G46" s="196">
        <f t="shared" si="4"/>
        <v>0</v>
      </c>
      <c r="H46" s="48">
        <v>0</v>
      </c>
      <c r="I46" s="48">
        <v>0</v>
      </c>
      <c r="J46" s="48">
        <f t="shared" si="13"/>
        <v>0</v>
      </c>
      <c r="K46" s="196">
        <f t="shared" si="6"/>
        <v>0</v>
      </c>
      <c r="L46" s="48">
        <f t="shared" si="14"/>
        <v>0</v>
      </c>
      <c r="M46" s="48">
        <f t="shared" si="15"/>
        <v>0</v>
      </c>
      <c r="N46" s="48">
        <f t="shared" si="16"/>
        <v>0</v>
      </c>
      <c r="O46" s="211">
        <f t="shared" si="8"/>
        <v>0</v>
      </c>
      <c r="Q46" s="11"/>
      <c r="R46" s="220"/>
    </row>
    <row r="47" spans="2:20" x14ac:dyDescent="0.25">
      <c r="B47" s="71" t="s">
        <v>116</v>
      </c>
      <c r="C47" s="202">
        <f>IFERROR(_xlfn.XLOOKUP(B47,#REF!,#REF!),0)</f>
        <v>0</v>
      </c>
      <c r="D47" s="48">
        <v>0</v>
      </c>
      <c r="E47" s="48">
        <v>0</v>
      </c>
      <c r="F47" s="48">
        <f t="shared" si="12"/>
        <v>0</v>
      </c>
      <c r="G47" s="196">
        <f t="shared" si="4"/>
        <v>0</v>
      </c>
      <c r="H47" s="48">
        <v>0</v>
      </c>
      <c r="I47" s="48">
        <v>0</v>
      </c>
      <c r="J47" s="48">
        <f t="shared" si="13"/>
        <v>0</v>
      </c>
      <c r="K47" s="196">
        <f t="shared" si="6"/>
        <v>0</v>
      </c>
      <c r="L47" s="48">
        <f t="shared" si="14"/>
        <v>0</v>
      </c>
      <c r="M47" s="48">
        <f t="shared" si="15"/>
        <v>0</v>
      </c>
      <c r="N47" s="48">
        <f t="shared" si="16"/>
        <v>0</v>
      </c>
      <c r="O47" s="211">
        <f t="shared" si="8"/>
        <v>0</v>
      </c>
      <c r="Q47" s="11"/>
      <c r="R47" s="220"/>
    </row>
    <row r="48" spans="2:20" x14ac:dyDescent="0.25">
      <c r="B48" s="71" t="s">
        <v>117</v>
      </c>
      <c r="C48" s="202">
        <f>IFERROR(_xlfn.XLOOKUP(B48,#REF!,#REF!),0)</f>
        <v>0</v>
      </c>
      <c r="D48" s="48">
        <v>0</v>
      </c>
      <c r="E48" s="48">
        <v>0</v>
      </c>
      <c r="F48" s="48">
        <f t="shared" si="12"/>
        <v>0</v>
      </c>
      <c r="G48" s="196">
        <f t="shared" si="4"/>
        <v>0</v>
      </c>
      <c r="H48" s="48">
        <v>0</v>
      </c>
      <c r="I48" s="48">
        <v>0</v>
      </c>
      <c r="J48" s="48">
        <f t="shared" si="13"/>
        <v>0</v>
      </c>
      <c r="K48" s="196">
        <f t="shared" si="6"/>
        <v>0</v>
      </c>
      <c r="L48" s="48">
        <f t="shared" si="14"/>
        <v>0</v>
      </c>
      <c r="M48" s="48">
        <f t="shared" si="15"/>
        <v>0</v>
      </c>
      <c r="N48" s="48">
        <f t="shared" si="16"/>
        <v>0</v>
      </c>
      <c r="O48" s="211">
        <f t="shared" si="8"/>
        <v>0</v>
      </c>
      <c r="Q48" s="11"/>
      <c r="R48" s="220"/>
    </row>
    <row r="49" spans="2:20" x14ac:dyDescent="0.25">
      <c r="B49" s="67" t="s">
        <v>12</v>
      </c>
      <c r="C49" s="202">
        <f>IFERROR(_xlfn.XLOOKUP(B49,#REF!,#REF!),0)</f>
        <v>0</v>
      </c>
      <c r="D49" s="48">
        <v>0</v>
      </c>
      <c r="E49" s="48">
        <v>0</v>
      </c>
      <c r="F49" s="48">
        <f t="shared" si="12"/>
        <v>0</v>
      </c>
      <c r="G49" s="196">
        <f t="shared" si="4"/>
        <v>0</v>
      </c>
      <c r="H49" s="48">
        <v>0</v>
      </c>
      <c r="I49" s="48">
        <v>0</v>
      </c>
      <c r="J49" s="48">
        <f t="shared" si="13"/>
        <v>0</v>
      </c>
      <c r="K49" s="196">
        <f t="shared" si="6"/>
        <v>0</v>
      </c>
      <c r="L49" s="48">
        <f t="shared" si="14"/>
        <v>0</v>
      </c>
      <c r="M49" s="48">
        <f t="shared" si="15"/>
        <v>0</v>
      </c>
      <c r="N49" s="48">
        <f t="shared" si="16"/>
        <v>0</v>
      </c>
      <c r="O49" s="211">
        <f t="shared" si="8"/>
        <v>0</v>
      </c>
      <c r="Q49" s="11"/>
      <c r="R49" s="220"/>
    </row>
    <row r="50" spans="2:20" x14ac:dyDescent="0.25">
      <c r="B50" s="67" t="s">
        <v>86</v>
      </c>
      <c r="C50" s="202">
        <f>IFERROR(_xlfn.XLOOKUP(B50,#REF!,#REF!),0)</f>
        <v>0</v>
      </c>
      <c r="D50" s="48">
        <v>0</v>
      </c>
      <c r="E50" s="48">
        <v>0</v>
      </c>
      <c r="F50" s="48">
        <f t="shared" si="12"/>
        <v>0</v>
      </c>
      <c r="G50" s="196">
        <f t="shared" si="4"/>
        <v>0</v>
      </c>
      <c r="H50" s="48">
        <v>0</v>
      </c>
      <c r="I50" s="48">
        <v>0</v>
      </c>
      <c r="J50" s="48">
        <f t="shared" si="13"/>
        <v>0</v>
      </c>
      <c r="K50" s="196">
        <f t="shared" si="6"/>
        <v>0</v>
      </c>
      <c r="L50" s="48">
        <f t="shared" si="14"/>
        <v>0</v>
      </c>
      <c r="M50" s="48">
        <f t="shared" si="15"/>
        <v>0</v>
      </c>
      <c r="N50" s="48">
        <f t="shared" si="16"/>
        <v>0</v>
      </c>
      <c r="O50" s="211">
        <f t="shared" si="8"/>
        <v>0</v>
      </c>
      <c r="Q50" s="11"/>
      <c r="R50" s="220"/>
    </row>
    <row r="51" spans="2:20" x14ac:dyDescent="0.25">
      <c r="B51" s="67" t="s">
        <v>126</v>
      </c>
      <c r="C51" s="202">
        <f>IFERROR(_xlfn.XLOOKUP(B51,#REF!,#REF!),0)</f>
        <v>0</v>
      </c>
      <c r="D51" s="48">
        <v>0</v>
      </c>
      <c r="E51" s="48">
        <v>0</v>
      </c>
      <c r="F51" s="48">
        <f t="shared" si="12"/>
        <v>0</v>
      </c>
      <c r="G51" s="196">
        <f t="shared" si="4"/>
        <v>0</v>
      </c>
      <c r="H51" s="48">
        <v>0</v>
      </c>
      <c r="I51" s="48">
        <v>0</v>
      </c>
      <c r="J51" s="48">
        <f t="shared" si="13"/>
        <v>0</v>
      </c>
      <c r="K51" s="196">
        <f t="shared" si="6"/>
        <v>0</v>
      </c>
      <c r="L51" s="48">
        <f t="shared" si="14"/>
        <v>0</v>
      </c>
      <c r="M51" s="48">
        <f t="shared" si="15"/>
        <v>0</v>
      </c>
      <c r="N51" s="48">
        <f t="shared" si="16"/>
        <v>0</v>
      </c>
      <c r="O51" s="211">
        <f t="shared" si="8"/>
        <v>0</v>
      </c>
      <c r="Q51" s="11"/>
      <c r="R51" s="220"/>
    </row>
    <row r="52" spans="2:20" x14ac:dyDescent="0.25">
      <c r="B52" s="67" t="s">
        <v>70</v>
      </c>
      <c r="C52" s="202">
        <f>IFERROR(_xlfn.XLOOKUP(B52,#REF!,#REF!),0)</f>
        <v>0</v>
      </c>
      <c r="D52" s="48">
        <v>0</v>
      </c>
      <c r="E52" s="48">
        <v>0</v>
      </c>
      <c r="F52" s="48">
        <f t="shared" si="12"/>
        <v>0</v>
      </c>
      <c r="G52" s="196">
        <f t="shared" si="4"/>
        <v>0</v>
      </c>
      <c r="H52" s="48">
        <v>0</v>
      </c>
      <c r="I52" s="48">
        <v>0</v>
      </c>
      <c r="J52" s="48">
        <f t="shared" si="13"/>
        <v>0</v>
      </c>
      <c r="K52" s="196">
        <f t="shared" si="6"/>
        <v>0</v>
      </c>
      <c r="L52" s="48">
        <f t="shared" si="14"/>
        <v>0</v>
      </c>
      <c r="M52" s="48">
        <f t="shared" si="15"/>
        <v>0</v>
      </c>
      <c r="N52" s="48">
        <f t="shared" si="16"/>
        <v>0</v>
      </c>
      <c r="O52" s="211">
        <f t="shared" si="8"/>
        <v>0</v>
      </c>
      <c r="Q52" s="11"/>
      <c r="R52" s="220"/>
    </row>
    <row r="53" spans="2:20" x14ac:dyDescent="0.25">
      <c r="B53" s="67" t="s">
        <v>127</v>
      </c>
      <c r="C53" s="202">
        <f>IFERROR(_xlfn.XLOOKUP(B53,#REF!,#REF!),0)</f>
        <v>0</v>
      </c>
      <c r="D53" s="48">
        <v>0</v>
      </c>
      <c r="E53" s="48">
        <v>0</v>
      </c>
      <c r="F53" s="48">
        <f t="shared" si="12"/>
        <v>0</v>
      </c>
      <c r="G53" s="196">
        <f t="shared" si="4"/>
        <v>0</v>
      </c>
      <c r="H53" s="48">
        <v>0</v>
      </c>
      <c r="I53" s="48">
        <v>0</v>
      </c>
      <c r="J53" s="48">
        <f t="shared" si="13"/>
        <v>0</v>
      </c>
      <c r="K53" s="196">
        <f t="shared" si="6"/>
        <v>0</v>
      </c>
      <c r="L53" s="48">
        <f t="shared" si="14"/>
        <v>0</v>
      </c>
      <c r="M53" s="48">
        <f t="shared" si="15"/>
        <v>0</v>
      </c>
      <c r="N53" s="48">
        <f t="shared" si="16"/>
        <v>0</v>
      </c>
      <c r="O53" s="211">
        <f t="shared" si="8"/>
        <v>0</v>
      </c>
      <c r="Q53" s="11"/>
      <c r="R53" s="220"/>
    </row>
    <row r="54" spans="2:20" x14ac:dyDescent="0.25">
      <c r="B54" s="67" t="s">
        <v>128</v>
      </c>
      <c r="C54" s="202">
        <f>IFERROR(_xlfn.XLOOKUP(B54,#REF!,#REF!),0)</f>
        <v>0</v>
      </c>
      <c r="D54" s="48">
        <v>0</v>
      </c>
      <c r="E54" s="48">
        <v>0</v>
      </c>
      <c r="F54" s="48">
        <f t="shared" si="12"/>
        <v>0</v>
      </c>
      <c r="G54" s="196">
        <f t="shared" si="4"/>
        <v>0</v>
      </c>
      <c r="H54" s="48">
        <v>0</v>
      </c>
      <c r="I54" s="48">
        <v>0</v>
      </c>
      <c r="J54" s="48">
        <f t="shared" si="13"/>
        <v>0</v>
      </c>
      <c r="K54" s="196">
        <f t="shared" si="6"/>
        <v>0</v>
      </c>
      <c r="L54" s="48">
        <f t="shared" si="14"/>
        <v>0</v>
      </c>
      <c r="M54" s="48">
        <f t="shared" si="15"/>
        <v>0</v>
      </c>
      <c r="N54" s="48">
        <f t="shared" si="16"/>
        <v>0</v>
      </c>
      <c r="O54" s="211">
        <f t="shared" si="8"/>
        <v>0</v>
      </c>
      <c r="Q54" s="11"/>
      <c r="R54" s="220"/>
    </row>
    <row r="55" spans="2:20" s="11" customFormat="1" x14ac:dyDescent="0.25">
      <c r="B55" s="65" t="s">
        <v>129</v>
      </c>
      <c r="C55" s="200" t="e">
        <f>+C56+C74+C84</f>
        <v>#REF!</v>
      </c>
      <c r="D55" s="116">
        <f t="shared" ref="D55:O55" si="17">+D56+D74+D84</f>
        <v>0</v>
      </c>
      <c r="E55" s="116">
        <f t="shared" si="17"/>
        <v>0</v>
      </c>
      <c r="F55" s="116">
        <f t="shared" si="17"/>
        <v>0</v>
      </c>
      <c r="G55" s="197">
        <f t="shared" si="17"/>
        <v>0</v>
      </c>
      <c r="H55" s="116">
        <f t="shared" si="17"/>
        <v>0</v>
      </c>
      <c r="I55" s="116">
        <f t="shared" si="17"/>
        <v>0</v>
      </c>
      <c r="J55" s="116">
        <f t="shared" si="17"/>
        <v>0</v>
      </c>
      <c r="K55" s="197">
        <f t="shared" si="17"/>
        <v>0</v>
      </c>
      <c r="L55" s="116">
        <f t="shared" si="17"/>
        <v>0</v>
      </c>
      <c r="M55" s="116">
        <f t="shared" si="17"/>
        <v>0</v>
      </c>
      <c r="N55" s="116">
        <f t="shared" si="17"/>
        <v>0</v>
      </c>
      <c r="O55" s="209">
        <f t="shared" si="17"/>
        <v>0</v>
      </c>
      <c r="R55" s="220"/>
      <c r="S55" s="1"/>
      <c r="T55" s="30"/>
    </row>
    <row r="56" spans="2:20" s="11" customFormat="1" x14ac:dyDescent="0.25">
      <c r="B56" s="66" t="s">
        <v>179</v>
      </c>
      <c r="C56" s="201" t="e">
        <f>+C57+C62+C67+C71</f>
        <v>#REF!</v>
      </c>
      <c r="D56" s="120">
        <f t="shared" ref="D56:O56" si="18">+D57+D62+D67+D71</f>
        <v>0</v>
      </c>
      <c r="E56" s="120">
        <f t="shared" si="18"/>
        <v>0</v>
      </c>
      <c r="F56" s="120">
        <f t="shared" si="18"/>
        <v>0</v>
      </c>
      <c r="G56" s="198">
        <f t="shared" si="18"/>
        <v>0</v>
      </c>
      <c r="H56" s="120">
        <f t="shared" si="18"/>
        <v>0</v>
      </c>
      <c r="I56" s="120">
        <f t="shared" si="18"/>
        <v>0</v>
      </c>
      <c r="J56" s="120">
        <f t="shared" si="18"/>
        <v>0</v>
      </c>
      <c r="K56" s="198">
        <f t="shared" si="18"/>
        <v>0</v>
      </c>
      <c r="L56" s="120">
        <f t="shared" si="18"/>
        <v>0</v>
      </c>
      <c r="M56" s="120">
        <f t="shared" si="18"/>
        <v>0</v>
      </c>
      <c r="N56" s="120">
        <f t="shared" si="18"/>
        <v>0</v>
      </c>
      <c r="O56" s="210">
        <f t="shared" si="18"/>
        <v>0</v>
      </c>
      <c r="R56" s="220"/>
      <c r="T56" s="29"/>
    </row>
    <row r="57" spans="2:20" s="11" customFormat="1" x14ac:dyDescent="0.25">
      <c r="B57" s="72" t="s">
        <v>180</v>
      </c>
      <c r="C57" s="203">
        <f>+SUM(C58:C61)</f>
        <v>0</v>
      </c>
      <c r="D57" s="126">
        <f t="shared" ref="D57:O57" si="19">+SUM(D58:D61)</f>
        <v>0</v>
      </c>
      <c r="E57" s="126">
        <f t="shared" si="19"/>
        <v>0</v>
      </c>
      <c r="F57" s="126">
        <f t="shared" si="19"/>
        <v>0</v>
      </c>
      <c r="G57" s="199">
        <f t="shared" si="19"/>
        <v>0</v>
      </c>
      <c r="H57" s="126">
        <f t="shared" si="19"/>
        <v>0</v>
      </c>
      <c r="I57" s="126">
        <f t="shared" si="19"/>
        <v>0</v>
      </c>
      <c r="J57" s="126">
        <f t="shared" si="19"/>
        <v>0</v>
      </c>
      <c r="K57" s="199">
        <f t="shared" si="19"/>
        <v>0</v>
      </c>
      <c r="L57" s="126">
        <f t="shared" si="19"/>
        <v>0</v>
      </c>
      <c r="M57" s="126">
        <f t="shared" si="19"/>
        <v>0</v>
      </c>
      <c r="N57" s="126">
        <f t="shared" si="19"/>
        <v>0</v>
      </c>
      <c r="O57" s="212">
        <f t="shared" si="19"/>
        <v>0</v>
      </c>
      <c r="R57" s="220"/>
      <c r="T57" s="29"/>
    </row>
    <row r="58" spans="2:20" x14ac:dyDescent="0.25">
      <c r="B58" s="67" t="s">
        <v>78</v>
      </c>
      <c r="C58" s="202">
        <f>IFERROR(_xlfn.XLOOKUP(B58,#REF!,#REF!),0)</f>
        <v>0</v>
      </c>
      <c r="D58" s="48">
        <v>0</v>
      </c>
      <c r="E58" s="48">
        <v>0</v>
      </c>
      <c r="F58" s="48">
        <f t="shared" ref="F58:F61" si="20">+D58-E58</f>
        <v>0</v>
      </c>
      <c r="G58" s="196">
        <f t="shared" si="4"/>
        <v>0</v>
      </c>
      <c r="H58" s="48">
        <v>0</v>
      </c>
      <c r="I58" s="48">
        <v>0</v>
      </c>
      <c r="J58" s="48">
        <f t="shared" ref="J58:J61" si="21">+H58-I58</f>
        <v>0</v>
      </c>
      <c r="K58" s="196">
        <f t="shared" si="6"/>
        <v>0</v>
      </c>
      <c r="L58" s="48">
        <f t="shared" ref="L58:L61" si="22">+D58+H58</f>
        <v>0</v>
      </c>
      <c r="M58" s="48">
        <f t="shared" ref="M58:M61" si="23">+E58+I58</f>
        <v>0</v>
      </c>
      <c r="N58" s="48">
        <f t="shared" ref="N58:N61" si="24">+L58-M58</f>
        <v>0</v>
      </c>
      <c r="O58" s="211">
        <f t="shared" si="8"/>
        <v>0</v>
      </c>
      <c r="Q58" s="11"/>
      <c r="R58" s="220"/>
      <c r="S58" s="11"/>
      <c r="T58" s="29"/>
    </row>
    <row r="59" spans="2:20" x14ac:dyDescent="0.25">
      <c r="B59" s="67" t="s">
        <v>13</v>
      </c>
      <c r="C59" s="202">
        <f>IFERROR(_xlfn.XLOOKUP(B59,#REF!,#REF!),0)</f>
        <v>0</v>
      </c>
      <c r="D59" s="48">
        <v>0</v>
      </c>
      <c r="E59" s="48">
        <v>0</v>
      </c>
      <c r="F59" s="48">
        <f t="shared" si="20"/>
        <v>0</v>
      </c>
      <c r="G59" s="196">
        <f t="shared" si="4"/>
        <v>0</v>
      </c>
      <c r="H59" s="48">
        <v>0</v>
      </c>
      <c r="I59" s="48">
        <v>0</v>
      </c>
      <c r="J59" s="48">
        <f t="shared" si="21"/>
        <v>0</v>
      </c>
      <c r="K59" s="196">
        <f t="shared" si="6"/>
        <v>0</v>
      </c>
      <c r="L59" s="48">
        <f t="shared" si="22"/>
        <v>0</v>
      </c>
      <c r="M59" s="48">
        <f t="shared" si="23"/>
        <v>0</v>
      </c>
      <c r="N59" s="48">
        <f t="shared" si="24"/>
        <v>0</v>
      </c>
      <c r="O59" s="211">
        <f t="shared" si="8"/>
        <v>0</v>
      </c>
      <c r="Q59" s="11"/>
      <c r="R59" s="220"/>
    </row>
    <row r="60" spans="2:20" x14ac:dyDescent="0.25">
      <c r="B60" s="67" t="s">
        <v>14</v>
      </c>
      <c r="C60" s="202">
        <f>IFERROR(_xlfn.XLOOKUP(B60,#REF!,#REF!),0)</f>
        <v>0</v>
      </c>
      <c r="D60" s="48">
        <v>0</v>
      </c>
      <c r="E60" s="48">
        <v>0</v>
      </c>
      <c r="F60" s="48">
        <f t="shared" si="20"/>
        <v>0</v>
      </c>
      <c r="G60" s="196">
        <f t="shared" si="4"/>
        <v>0</v>
      </c>
      <c r="H60" s="48">
        <v>0</v>
      </c>
      <c r="I60" s="48">
        <v>0</v>
      </c>
      <c r="J60" s="48">
        <f t="shared" si="21"/>
        <v>0</v>
      </c>
      <c r="K60" s="196">
        <f t="shared" si="6"/>
        <v>0</v>
      </c>
      <c r="L60" s="48">
        <f t="shared" si="22"/>
        <v>0</v>
      </c>
      <c r="M60" s="48">
        <f t="shared" si="23"/>
        <v>0</v>
      </c>
      <c r="N60" s="48">
        <f t="shared" si="24"/>
        <v>0</v>
      </c>
      <c r="O60" s="211">
        <f t="shared" si="8"/>
        <v>0</v>
      </c>
      <c r="Q60" s="11"/>
      <c r="R60" s="220"/>
    </row>
    <row r="61" spans="2:20" ht="30" x14ac:dyDescent="0.25">
      <c r="B61" s="67" t="s">
        <v>79</v>
      </c>
      <c r="C61" s="202">
        <f>IFERROR(_xlfn.XLOOKUP(B61,#REF!,#REF!),0)</f>
        <v>0</v>
      </c>
      <c r="D61" s="48">
        <v>0</v>
      </c>
      <c r="E61" s="48">
        <v>0</v>
      </c>
      <c r="F61" s="48">
        <f t="shared" si="20"/>
        <v>0</v>
      </c>
      <c r="G61" s="196">
        <f t="shared" si="4"/>
        <v>0</v>
      </c>
      <c r="H61" s="48">
        <v>0</v>
      </c>
      <c r="I61" s="48">
        <v>0</v>
      </c>
      <c r="J61" s="48">
        <f t="shared" si="21"/>
        <v>0</v>
      </c>
      <c r="K61" s="196">
        <f t="shared" si="6"/>
        <v>0</v>
      </c>
      <c r="L61" s="48">
        <f t="shared" si="22"/>
        <v>0</v>
      </c>
      <c r="M61" s="48">
        <f t="shared" si="23"/>
        <v>0</v>
      </c>
      <c r="N61" s="48">
        <f t="shared" si="24"/>
        <v>0</v>
      </c>
      <c r="O61" s="211">
        <f t="shared" si="8"/>
        <v>0</v>
      </c>
      <c r="Q61" s="11"/>
      <c r="R61" s="220"/>
    </row>
    <row r="62" spans="2:20" s="11" customFormat="1" x14ac:dyDescent="0.25">
      <c r="B62" s="72" t="s">
        <v>181</v>
      </c>
      <c r="C62" s="203" t="e">
        <f>+SUM(C63:C66)</f>
        <v>#REF!</v>
      </c>
      <c r="D62" s="126">
        <f t="shared" ref="D62:O62" si="25">+SUM(D63:D66)</f>
        <v>0</v>
      </c>
      <c r="E62" s="126">
        <f t="shared" si="25"/>
        <v>0</v>
      </c>
      <c r="F62" s="126">
        <f t="shared" si="25"/>
        <v>0</v>
      </c>
      <c r="G62" s="199">
        <f t="shared" si="25"/>
        <v>0</v>
      </c>
      <c r="H62" s="126">
        <f t="shared" si="25"/>
        <v>0</v>
      </c>
      <c r="I62" s="126">
        <f t="shared" si="25"/>
        <v>0</v>
      </c>
      <c r="J62" s="126">
        <f t="shared" si="25"/>
        <v>0</v>
      </c>
      <c r="K62" s="199">
        <f t="shared" si="25"/>
        <v>0</v>
      </c>
      <c r="L62" s="126">
        <f t="shared" si="25"/>
        <v>0</v>
      </c>
      <c r="M62" s="126">
        <f t="shared" si="25"/>
        <v>0</v>
      </c>
      <c r="N62" s="126">
        <f t="shared" si="25"/>
        <v>0</v>
      </c>
      <c r="O62" s="212">
        <f t="shared" si="25"/>
        <v>0</v>
      </c>
      <c r="R62" s="220"/>
      <c r="S62" s="1"/>
      <c r="T62" s="30"/>
    </row>
    <row r="63" spans="2:20" x14ac:dyDescent="0.25">
      <c r="B63" s="67" t="s">
        <v>16</v>
      </c>
      <c r="C63" s="202">
        <f>IFERROR(_xlfn.XLOOKUP(B63,#REF!,#REF!),0)</f>
        <v>0</v>
      </c>
      <c r="D63" s="48">
        <v>0</v>
      </c>
      <c r="E63" s="48">
        <v>0</v>
      </c>
      <c r="F63" s="48">
        <f t="shared" ref="F63:F66" si="26">+D63-E63</f>
        <v>0</v>
      </c>
      <c r="G63" s="196">
        <f t="shared" si="4"/>
        <v>0</v>
      </c>
      <c r="H63" s="48">
        <v>0</v>
      </c>
      <c r="I63" s="48">
        <v>0</v>
      </c>
      <c r="J63" s="48">
        <f t="shared" ref="J63:J66" si="27">+H63-I63</f>
        <v>0</v>
      </c>
      <c r="K63" s="196">
        <f t="shared" si="6"/>
        <v>0</v>
      </c>
      <c r="L63" s="48">
        <f t="shared" ref="L63:L66" si="28">+D63+H63</f>
        <v>0</v>
      </c>
      <c r="M63" s="48">
        <f t="shared" ref="M63:M66" si="29">+E63+I63</f>
        <v>0</v>
      </c>
      <c r="N63" s="48">
        <f t="shared" ref="N63:N66" si="30">+L63-M63</f>
        <v>0</v>
      </c>
      <c r="O63" s="211">
        <f t="shared" si="8"/>
        <v>0</v>
      </c>
      <c r="Q63" s="11"/>
      <c r="R63" s="220"/>
      <c r="S63" s="11"/>
      <c r="T63" s="29"/>
    </row>
    <row r="64" spans="2:20" x14ac:dyDescent="0.25">
      <c r="B64" s="67" t="s">
        <v>17</v>
      </c>
      <c r="C64" s="202">
        <f>IFERROR(_xlfn.XLOOKUP(B64,#REF!,#REF!),0)</f>
        <v>0</v>
      </c>
      <c r="D64" s="48">
        <v>0</v>
      </c>
      <c r="E64" s="48">
        <v>0</v>
      </c>
      <c r="F64" s="48">
        <f t="shared" si="26"/>
        <v>0</v>
      </c>
      <c r="G64" s="196">
        <f t="shared" si="4"/>
        <v>0</v>
      </c>
      <c r="H64" s="48">
        <v>0</v>
      </c>
      <c r="I64" s="48">
        <v>0</v>
      </c>
      <c r="J64" s="48">
        <f t="shared" si="27"/>
        <v>0</v>
      </c>
      <c r="K64" s="196">
        <f t="shared" si="6"/>
        <v>0</v>
      </c>
      <c r="L64" s="48">
        <f t="shared" si="28"/>
        <v>0</v>
      </c>
      <c r="M64" s="48">
        <f t="shared" si="29"/>
        <v>0</v>
      </c>
      <c r="N64" s="48">
        <f t="shared" si="30"/>
        <v>0</v>
      </c>
      <c r="O64" s="211">
        <f t="shared" si="8"/>
        <v>0</v>
      </c>
      <c r="Q64" s="11"/>
      <c r="R64" s="220"/>
    </row>
    <row r="65" spans="2:20" x14ac:dyDescent="0.25">
      <c r="B65" s="67" t="s">
        <v>80</v>
      </c>
      <c r="C65" s="202">
        <f>IFERROR(_xlfn.XLOOKUP(B65,#REF!,#REF!),0)</f>
        <v>0</v>
      </c>
      <c r="D65" s="48">
        <v>0</v>
      </c>
      <c r="E65" s="48">
        <v>0</v>
      </c>
      <c r="F65" s="48">
        <f t="shared" si="26"/>
        <v>0</v>
      </c>
      <c r="G65" s="196">
        <f t="shared" si="4"/>
        <v>0</v>
      </c>
      <c r="H65" s="48">
        <v>0</v>
      </c>
      <c r="I65" s="48">
        <v>0</v>
      </c>
      <c r="J65" s="48">
        <f t="shared" si="27"/>
        <v>0</v>
      </c>
      <c r="K65" s="196">
        <f t="shared" si="6"/>
        <v>0</v>
      </c>
      <c r="L65" s="48">
        <f t="shared" si="28"/>
        <v>0</v>
      </c>
      <c r="M65" s="48">
        <f t="shared" si="29"/>
        <v>0</v>
      </c>
      <c r="N65" s="48">
        <f t="shared" si="30"/>
        <v>0</v>
      </c>
      <c r="O65" s="211">
        <f t="shared" si="8"/>
        <v>0</v>
      </c>
      <c r="Q65" s="11"/>
      <c r="R65" s="220"/>
    </row>
    <row r="66" spans="2:20" x14ac:dyDescent="0.25">
      <c r="B66" s="67" t="s">
        <v>13</v>
      </c>
      <c r="C66" s="202" t="e">
        <f>+#REF!</f>
        <v>#REF!</v>
      </c>
      <c r="D66" s="48">
        <v>0</v>
      </c>
      <c r="E66" s="48">
        <v>0</v>
      </c>
      <c r="F66" s="48">
        <f t="shared" si="26"/>
        <v>0</v>
      </c>
      <c r="G66" s="196">
        <f t="shared" si="4"/>
        <v>0</v>
      </c>
      <c r="H66" s="48">
        <v>0</v>
      </c>
      <c r="I66" s="48">
        <v>0</v>
      </c>
      <c r="J66" s="48">
        <f t="shared" si="27"/>
        <v>0</v>
      </c>
      <c r="K66" s="196">
        <f t="shared" si="6"/>
        <v>0</v>
      </c>
      <c r="L66" s="48">
        <f t="shared" si="28"/>
        <v>0</v>
      </c>
      <c r="M66" s="48">
        <f t="shared" si="29"/>
        <v>0</v>
      </c>
      <c r="N66" s="48">
        <f t="shared" si="30"/>
        <v>0</v>
      </c>
      <c r="O66" s="211">
        <f t="shared" si="8"/>
        <v>0</v>
      </c>
      <c r="Q66" s="11"/>
      <c r="R66" s="220"/>
    </row>
    <row r="67" spans="2:20" s="11" customFormat="1" x14ac:dyDescent="0.25">
      <c r="B67" s="72" t="s">
        <v>182</v>
      </c>
      <c r="C67" s="203">
        <f>+SUM(C68:C70)</f>
        <v>0</v>
      </c>
      <c r="D67" s="126">
        <f t="shared" ref="D67:O67" si="31">+SUM(D68:D70)</f>
        <v>0</v>
      </c>
      <c r="E67" s="126">
        <f t="shared" si="31"/>
        <v>0</v>
      </c>
      <c r="F67" s="126">
        <f t="shared" si="31"/>
        <v>0</v>
      </c>
      <c r="G67" s="199">
        <f t="shared" si="31"/>
        <v>0</v>
      </c>
      <c r="H67" s="126">
        <f t="shared" si="31"/>
        <v>0</v>
      </c>
      <c r="I67" s="126">
        <f t="shared" si="31"/>
        <v>0</v>
      </c>
      <c r="J67" s="126">
        <f t="shared" si="31"/>
        <v>0</v>
      </c>
      <c r="K67" s="199">
        <f t="shared" si="31"/>
        <v>0</v>
      </c>
      <c r="L67" s="126">
        <f t="shared" si="31"/>
        <v>0</v>
      </c>
      <c r="M67" s="126">
        <f t="shared" si="31"/>
        <v>0</v>
      </c>
      <c r="N67" s="126">
        <f t="shared" si="31"/>
        <v>0</v>
      </c>
      <c r="O67" s="212">
        <f t="shared" si="31"/>
        <v>0</v>
      </c>
      <c r="R67" s="220"/>
      <c r="S67" s="1"/>
      <c r="T67" s="30"/>
    </row>
    <row r="68" spans="2:20" x14ac:dyDescent="0.25">
      <c r="B68" s="67" t="s">
        <v>81</v>
      </c>
      <c r="C68" s="202">
        <f>IFERROR(_xlfn.XLOOKUP(B68,#REF!,#REF!),0)</f>
        <v>0</v>
      </c>
      <c r="D68" s="48">
        <v>0</v>
      </c>
      <c r="E68" s="48">
        <v>0</v>
      </c>
      <c r="F68" s="48">
        <f t="shared" ref="F68:F70" si="32">+D68-E68</f>
        <v>0</v>
      </c>
      <c r="G68" s="196">
        <f t="shared" si="4"/>
        <v>0</v>
      </c>
      <c r="H68" s="48">
        <v>0</v>
      </c>
      <c r="I68" s="48">
        <v>0</v>
      </c>
      <c r="J68" s="48">
        <f t="shared" ref="J68:J70" si="33">+H68-I68</f>
        <v>0</v>
      </c>
      <c r="K68" s="196">
        <f t="shared" si="6"/>
        <v>0</v>
      </c>
      <c r="L68" s="48">
        <f t="shared" ref="L68:L70" si="34">+D68+H68</f>
        <v>0</v>
      </c>
      <c r="M68" s="48">
        <f t="shared" ref="M68:M70" si="35">+E68+I68</f>
        <v>0</v>
      </c>
      <c r="N68" s="48">
        <f t="shared" ref="N68:N70" si="36">+L68-M68</f>
        <v>0</v>
      </c>
      <c r="O68" s="211">
        <f t="shared" si="8"/>
        <v>0</v>
      </c>
      <c r="Q68" s="11"/>
      <c r="R68" s="220"/>
    </row>
    <row r="69" spans="2:20" x14ac:dyDescent="0.25">
      <c r="B69" s="67" t="s">
        <v>215</v>
      </c>
      <c r="C69" s="202">
        <f>IFERROR(_xlfn.XLOOKUP(B69,#REF!,#REF!),0)</f>
        <v>0</v>
      </c>
      <c r="D69" s="48">
        <v>0</v>
      </c>
      <c r="E69" s="48">
        <v>0</v>
      </c>
      <c r="F69" s="48">
        <f t="shared" ref="F69" si="37">+D69-E69</f>
        <v>0</v>
      </c>
      <c r="G69" s="196">
        <f t="shared" ref="G69" si="38">IFERROR(E69/D69,0)</f>
        <v>0</v>
      </c>
      <c r="H69" s="48">
        <v>0</v>
      </c>
      <c r="I69" s="48">
        <v>0</v>
      </c>
      <c r="J69" s="48">
        <f t="shared" ref="J69" si="39">+H69-I69</f>
        <v>0</v>
      </c>
      <c r="K69" s="196">
        <f t="shared" ref="K69" si="40">IFERROR(I69/H69,0)</f>
        <v>0</v>
      </c>
      <c r="L69" s="48">
        <f t="shared" ref="L69" si="41">+D69+H69</f>
        <v>0</v>
      </c>
      <c r="M69" s="48">
        <f t="shared" ref="M69" si="42">+E69+I69</f>
        <v>0</v>
      </c>
      <c r="N69" s="48">
        <f t="shared" ref="N69" si="43">+L69-M69</f>
        <v>0</v>
      </c>
      <c r="O69" s="211">
        <f t="shared" ref="O69" si="44">IFERROR(M69/L69,0)</f>
        <v>0</v>
      </c>
      <c r="Q69" s="11"/>
      <c r="R69" s="220"/>
      <c r="S69" s="11"/>
      <c r="T69" s="29"/>
    </row>
    <row r="70" spans="2:20" ht="30" x14ac:dyDescent="0.25">
      <c r="B70" s="67" t="s">
        <v>18</v>
      </c>
      <c r="C70" s="202">
        <f>IFERROR(_xlfn.XLOOKUP(B70,#REF!,#REF!),0)</f>
        <v>0</v>
      </c>
      <c r="D70" s="48">
        <v>0</v>
      </c>
      <c r="E70" s="48">
        <v>0</v>
      </c>
      <c r="F70" s="48">
        <f t="shared" si="32"/>
        <v>0</v>
      </c>
      <c r="G70" s="196">
        <f t="shared" si="4"/>
        <v>0</v>
      </c>
      <c r="H70" s="48">
        <v>0</v>
      </c>
      <c r="I70" s="48">
        <v>0</v>
      </c>
      <c r="J70" s="48">
        <f t="shared" si="33"/>
        <v>0</v>
      </c>
      <c r="K70" s="196">
        <f t="shared" si="6"/>
        <v>0</v>
      </c>
      <c r="L70" s="48">
        <f t="shared" si="34"/>
        <v>0</v>
      </c>
      <c r="M70" s="48">
        <f t="shared" si="35"/>
        <v>0</v>
      </c>
      <c r="N70" s="48">
        <f t="shared" si="36"/>
        <v>0</v>
      </c>
      <c r="O70" s="211">
        <f t="shared" si="8"/>
        <v>0</v>
      </c>
      <c r="Q70" s="11"/>
      <c r="R70" s="220"/>
    </row>
    <row r="71" spans="2:20" s="11" customFormat="1" x14ac:dyDescent="0.25">
      <c r="B71" s="72" t="s">
        <v>219</v>
      </c>
      <c r="C71" s="203">
        <f>+SUM(C72:C73)</f>
        <v>0</v>
      </c>
      <c r="D71" s="126">
        <f t="shared" ref="D71:O71" si="45">+SUM(D72:D73)</f>
        <v>0</v>
      </c>
      <c r="E71" s="126">
        <f t="shared" si="45"/>
        <v>0</v>
      </c>
      <c r="F71" s="126">
        <f t="shared" si="45"/>
        <v>0</v>
      </c>
      <c r="G71" s="199">
        <f t="shared" si="45"/>
        <v>0</v>
      </c>
      <c r="H71" s="126">
        <f t="shared" si="45"/>
        <v>0</v>
      </c>
      <c r="I71" s="126">
        <f t="shared" si="45"/>
        <v>0</v>
      </c>
      <c r="J71" s="126">
        <f t="shared" si="45"/>
        <v>0</v>
      </c>
      <c r="K71" s="199">
        <f t="shared" si="45"/>
        <v>0</v>
      </c>
      <c r="L71" s="126">
        <f t="shared" si="45"/>
        <v>0</v>
      </c>
      <c r="M71" s="126">
        <f t="shared" si="45"/>
        <v>0</v>
      </c>
      <c r="N71" s="126">
        <f t="shared" si="45"/>
        <v>0</v>
      </c>
      <c r="O71" s="212">
        <f t="shared" si="45"/>
        <v>0</v>
      </c>
      <c r="R71" s="220"/>
      <c r="S71" s="1"/>
      <c r="T71" s="30"/>
    </row>
    <row r="72" spans="2:20" x14ac:dyDescent="0.25">
      <c r="B72" s="67" t="s">
        <v>216</v>
      </c>
      <c r="C72" s="202">
        <f>IFERROR(_xlfn.XLOOKUP(B72,#REF!,#REF!),0)</f>
        <v>0</v>
      </c>
      <c r="D72" s="48">
        <v>0</v>
      </c>
      <c r="E72" s="48">
        <v>0</v>
      </c>
      <c r="F72" s="48">
        <f t="shared" ref="F72:F73" si="46">+D72-E72</f>
        <v>0</v>
      </c>
      <c r="G72" s="196">
        <f t="shared" ref="G72:G73" si="47">IFERROR(E72/D72,0)</f>
        <v>0</v>
      </c>
      <c r="H72" s="48">
        <v>0</v>
      </c>
      <c r="I72" s="48">
        <v>0</v>
      </c>
      <c r="J72" s="48">
        <f t="shared" ref="J72:J73" si="48">+H72-I72</f>
        <v>0</v>
      </c>
      <c r="K72" s="196">
        <f t="shared" ref="K72:K73" si="49">IFERROR(I72/H72,0)</f>
        <v>0</v>
      </c>
      <c r="L72" s="48">
        <f t="shared" ref="L72:L73" si="50">+D72+H72</f>
        <v>0</v>
      </c>
      <c r="M72" s="48">
        <f t="shared" ref="M72:M73" si="51">+E72+I72</f>
        <v>0</v>
      </c>
      <c r="N72" s="48">
        <f t="shared" ref="N72:N73" si="52">+L72-M72</f>
        <v>0</v>
      </c>
      <c r="O72" s="211">
        <f t="shared" ref="O72:O73" si="53">IFERROR(M72/L72,0)</f>
        <v>0</v>
      </c>
      <c r="Q72" s="11"/>
      <c r="R72" s="220"/>
      <c r="S72" s="11"/>
      <c r="T72" s="29"/>
    </row>
    <row r="73" spans="2:20" x14ac:dyDescent="0.25">
      <c r="B73" s="67" t="s">
        <v>217</v>
      </c>
      <c r="C73" s="202">
        <f>IFERROR(_xlfn.XLOOKUP(B73,#REF!,#REF!),0)</f>
        <v>0</v>
      </c>
      <c r="D73" s="48">
        <v>0</v>
      </c>
      <c r="E73" s="48">
        <v>0</v>
      </c>
      <c r="F73" s="48">
        <f t="shared" si="46"/>
        <v>0</v>
      </c>
      <c r="G73" s="196">
        <f t="shared" si="47"/>
        <v>0</v>
      </c>
      <c r="H73" s="48">
        <v>0</v>
      </c>
      <c r="I73" s="48">
        <v>0</v>
      </c>
      <c r="J73" s="48">
        <f t="shared" si="48"/>
        <v>0</v>
      </c>
      <c r="K73" s="196">
        <f t="shared" si="49"/>
        <v>0</v>
      </c>
      <c r="L73" s="48">
        <f t="shared" si="50"/>
        <v>0</v>
      </c>
      <c r="M73" s="48">
        <f t="shared" si="51"/>
        <v>0</v>
      </c>
      <c r="N73" s="48">
        <f t="shared" si="52"/>
        <v>0</v>
      </c>
      <c r="O73" s="211">
        <f t="shared" si="53"/>
        <v>0</v>
      </c>
      <c r="Q73" s="11"/>
      <c r="R73" s="220"/>
      <c r="S73" s="11"/>
      <c r="T73" s="29"/>
    </row>
    <row r="74" spans="2:20" s="11" customFormat="1" x14ac:dyDescent="0.25">
      <c r="B74" s="66" t="s">
        <v>221</v>
      </c>
      <c r="C74" s="201">
        <f>+C75+C81</f>
        <v>0</v>
      </c>
      <c r="D74" s="120">
        <f t="shared" ref="D74:O74" si="54">+D75+D81</f>
        <v>0</v>
      </c>
      <c r="E74" s="120">
        <f t="shared" si="54"/>
        <v>0</v>
      </c>
      <c r="F74" s="120">
        <f t="shared" si="54"/>
        <v>0</v>
      </c>
      <c r="G74" s="198">
        <f t="shared" si="54"/>
        <v>0</v>
      </c>
      <c r="H74" s="120">
        <f t="shared" si="54"/>
        <v>0</v>
      </c>
      <c r="I74" s="120">
        <f t="shared" si="54"/>
        <v>0</v>
      </c>
      <c r="J74" s="120">
        <f t="shared" si="54"/>
        <v>0</v>
      </c>
      <c r="K74" s="198">
        <f t="shared" si="54"/>
        <v>0</v>
      </c>
      <c r="L74" s="120">
        <f t="shared" si="54"/>
        <v>0</v>
      </c>
      <c r="M74" s="120">
        <f t="shared" si="54"/>
        <v>0</v>
      </c>
      <c r="N74" s="120">
        <f t="shared" si="54"/>
        <v>0</v>
      </c>
      <c r="O74" s="210">
        <f t="shared" si="54"/>
        <v>0</v>
      </c>
      <c r="R74" s="220"/>
      <c r="S74" s="1"/>
      <c r="T74" s="30"/>
    </row>
    <row r="75" spans="2:20" s="11" customFormat="1" ht="30" x14ac:dyDescent="0.25">
      <c r="B75" s="72" t="s">
        <v>189</v>
      </c>
      <c r="C75" s="203">
        <f>+SUM(C76:C80)</f>
        <v>0</v>
      </c>
      <c r="D75" s="126">
        <f t="shared" ref="D75:O75" si="55">+SUM(D76:D80)</f>
        <v>0</v>
      </c>
      <c r="E75" s="126">
        <f t="shared" si="55"/>
        <v>0</v>
      </c>
      <c r="F75" s="126">
        <f t="shared" si="55"/>
        <v>0</v>
      </c>
      <c r="G75" s="199">
        <f t="shared" si="55"/>
        <v>0</v>
      </c>
      <c r="H75" s="126">
        <f t="shared" si="55"/>
        <v>0</v>
      </c>
      <c r="I75" s="126">
        <f t="shared" si="55"/>
        <v>0</v>
      </c>
      <c r="J75" s="126">
        <f t="shared" si="55"/>
        <v>0</v>
      </c>
      <c r="K75" s="199">
        <f t="shared" si="55"/>
        <v>0</v>
      </c>
      <c r="L75" s="126">
        <f t="shared" si="55"/>
        <v>0</v>
      </c>
      <c r="M75" s="126">
        <f t="shared" si="55"/>
        <v>0</v>
      </c>
      <c r="N75" s="126">
        <f t="shared" si="55"/>
        <v>0</v>
      </c>
      <c r="O75" s="212">
        <f t="shared" si="55"/>
        <v>0</v>
      </c>
      <c r="R75" s="220"/>
      <c r="S75" s="1"/>
      <c r="T75" s="30"/>
    </row>
    <row r="76" spans="2:20" x14ac:dyDescent="0.25">
      <c r="B76" s="67" t="s">
        <v>20</v>
      </c>
      <c r="C76" s="202">
        <f>IFERROR(_xlfn.XLOOKUP(B76,#REF!,#REF!),0)</f>
        <v>0</v>
      </c>
      <c r="D76" s="48">
        <v>0</v>
      </c>
      <c r="E76" s="48">
        <v>0</v>
      </c>
      <c r="F76" s="48">
        <f t="shared" ref="F76:F80" si="56">+D76-E76</f>
        <v>0</v>
      </c>
      <c r="G76" s="196">
        <f t="shared" si="4"/>
        <v>0</v>
      </c>
      <c r="H76" s="48">
        <v>0</v>
      </c>
      <c r="I76" s="48">
        <v>0</v>
      </c>
      <c r="J76" s="48">
        <f t="shared" ref="J76:J80" si="57">+H76-I76</f>
        <v>0</v>
      </c>
      <c r="K76" s="196">
        <f t="shared" si="6"/>
        <v>0</v>
      </c>
      <c r="L76" s="48">
        <f t="shared" ref="L76:L80" si="58">+D76+H76</f>
        <v>0</v>
      </c>
      <c r="M76" s="48">
        <f t="shared" ref="M76:M80" si="59">+E76+I76</f>
        <v>0</v>
      </c>
      <c r="N76" s="48">
        <f t="shared" ref="N76:N80" si="60">+L76-M76</f>
        <v>0</v>
      </c>
      <c r="O76" s="211">
        <f t="shared" si="8"/>
        <v>0</v>
      </c>
      <c r="Q76" s="11"/>
      <c r="R76" s="220"/>
    </row>
    <row r="77" spans="2:20" x14ac:dyDescent="0.25">
      <c r="B77" s="67" t="s">
        <v>21</v>
      </c>
      <c r="C77" s="202">
        <f>IFERROR(_xlfn.XLOOKUP(B77,#REF!,#REF!),0)</f>
        <v>0</v>
      </c>
      <c r="D77" s="48">
        <v>0</v>
      </c>
      <c r="E77" s="48">
        <v>0</v>
      </c>
      <c r="F77" s="48">
        <f t="shared" si="56"/>
        <v>0</v>
      </c>
      <c r="G77" s="196">
        <f t="shared" si="4"/>
        <v>0</v>
      </c>
      <c r="H77" s="48">
        <v>0</v>
      </c>
      <c r="I77" s="48">
        <v>0</v>
      </c>
      <c r="J77" s="48">
        <f t="shared" si="57"/>
        <v>0</v>
      </c>
      <c r="K77" s="196">
        <f t="shared" si="6"/>
        <v>0</v>
      </c>
      <c r="L77" s="48">
        <f t="shared" si="58"/>
        <v>0</v>
      </c>
      <c r="M77" s="48">
        <f t="shared" si="59"/>
        <v>0</v>
      </c>
      <c r="N77" s="48">
        <f t="shared" si="60"/>
        <v>0</v>
      </c>
      <c r="O77" s="211">
        <f t="shared" si="8"/>
        <v>0</v>
      </c>
      <c r="Q77" s="11"/>
      <c r="R77" s="220"/>
    </row>
    <row r="78" spans="2:20" x14ac:dyDescent="0.25">
      <c r="B78" s="67" t="s">
        <v>82</v>
      </c>
      <c r="C78" s="202">
        <f>IFERROR(_xlfn.XLOOKUP(B78,#REF!,#REF!),0)</f>
        <v>0</v>
      </c>
      <c r="D78" s="48">
        <v>0</v>
      </c>
      <c r="E78" s="48">
        <v>0</v>
      </c>
      <c r="F78" s="48">
        <f t="shared" si="56"/>
        <v>0</v>
      </c>
      <c r="G78" s="196">
        <f t="shared" si="4"/>
        <v>0</v>
      </c>
      <c r="H78" s="48">
        <v>0</v>
      </c>
      <c r="I78" s="48">
        <v>0</v>
      </c>
      <c r="J78" s="48">
        <f t="shared" si="57"/>
        <v>0</v>
      </c>
      <c r="K78" s="196">
        <f t="shared" si="6"/>
        <v>0</v>
      </c>
      <c r="L78" s="48">
        <f t="shared" si="58"/>
        <v>0</v>
      </c>
      <c r="M78" s="48">
        <f t="shared" si="59"/>
        <v>0</v>
      </c>
      <c r="N78" s="48">
        <f t="shared" si="60"/>
        <v>0</v>
      </c>
      <c r="O78" s="211">
        <f t="shared" si="8"/>
        <v>0</v>
      </c>
      <c r="Q78" s="11"/>
      <c r="R78" s="220"/>
      <c r="S78" s="11"/>
      <c r="T78" s="29"/>
    </row>
    <row r="79" spans="2:20" x14ac:dyDescent="0.25">
      <c r="B79" s="67" t="s">
        <v>22</v>
      </c>
      <c r="C79" s="202">
        <f>IFERROR(_xlfn.XLOOKUP(B79,#REF!,#REF!),0)</f>
        <v>0</v>
      </c>
      <c r="D79" s="48">
        <v>0</v>
      </c>
      <c r="E79" s="48">
        <v>0</v>
      </c>
      <c r="F79" s="48">
        <f t="shared" ref="F79" si="61">+D79-E79</f>
        <v>0</v>
      </c>
      <c r="G79" s="196">
        <f t="shared" ref="G79" si="62">IFERROR(E79/D79,0)</f>
        <v>0</v>
      </c>
      <c r="H79" s="48">
        <v>0</v>
      </c>
      <c r="I79" s="48">
        <v>0</v>
      </c>
      <c r="J79" s="48">
        <f t="shared" ref="J79" si="63">+H79-I79</f>
        <v>0</v>
      </c>
      <c r="K79" s="196">
        <f t="shared" ref="K79" si="64">IFERROR(I79/H79,0)</f>
        <v>0</v>
      </c>
      <c r="L79" s="48">
        <f t="shared" ref="L79" si="65">+D79+H79</f>
        <v>0</v>
      </c>
      <c r="M79" s="48">
        <f t="shared" ref="M79" si="66">+E79+I79</f>
        <v>0</v>
      </c>
      <c r="N79" s="48">
        <f t="shared" ref="N79" si="67">+L79-M79</f>
        <v>0</v>
      </c>
      <c r="O79" s="211">
        <f t="shared" ref="O79" si="68">IFERROR(M79/L79,0)</f>
        <v>0</v>
      </c>
      <c r="Q79" s="11"/>
      <c r="R79" s="220"/>
    </row>
    <row r="80" spans="2:20" x14ac:dyDescent="0.25">
      <c r="B80" s="67" t="s">
        <v>214</v>
      </c>
      <c r="C80" s="202">
        <f>IFERROR(_xlfn.XLOOKUP(B80,#REF!,#REF!),0)</f>
        <v>0</v>
      </c>
      <c r="D80" s="48">
        <v>0</v>
      </c>
      <c r="E80" s="48">
        <v>0</v>
      </c>
      <c r="F80" s="48">
        <f t="shared" si="56"/>
        <v>0</v>
      </c>
      <c r="G80" s="196">
        <f t="shared" si="4"/>
        <v>0</v>
      </c>
      <c r="H80" s="48">
        <v>0</v>
      </c>
      <c r="I80" s="48">
        <v>0</v>
      </c>
      <c r="J80" s="48">
        <f t="shared" si="57"/>
        <v>0</v>
      </c>
      <c r="K80" s="196">
        <f t="shared" si="6"/>
        <v>0</v>
      </c>
      <c r="L80" s="48">
        <f t="shared" si="58"/>
        <v>0</v>
      </c>
      <c r="M80" s="48">
        <f t="shared" si="59"/>
        <v>0</v>
      </c>
      <c r="N80" s="48">
        <f t="shared" si="60"/>
        <v>0</v>
      </c>
      <c r="O80" s="211">
        <f t="shared" si="8"/>
        <v>0</v>
      </c>
      <c r="Q80" s="11"/>
      <c r="R80" s="220"/>
    </row>
    <row r="81" spans="2:20" s="11" customFormat="1" ht="30" x14ac:dyDescent="0.25">
      <c r="B81" s="72" t="s">
        <v>222</v>
      </c>
      <c r="C81" s="203">
        <f>SUM(C82:C83)</f>
        <v>0</v>
      </c>
      <c r="D81" s="126">
        <f t="shared" ref="D81:O81" si="69">SUM(D82:D83)</f>
        <v>0</v>
      </c>
      <c r="E81" s="126">
        <f t="shared" si="69"/>
        <v>0</v>
      </c>
      <c r="F81" s="126">
        <f t="shared" si="69"/>
        <v>0</v>
      </c>
      <c r="G81" s="199">
        <f t="shared" si="69"/>
        <v>0</v>
      </c>
      <c r="H81" s="126">
        <f t="shared" si="69"/>
        <v>0</v>
      </c>
      <c r="I81" s="126">
        <f t="shared" si="69"/>
        <v>0</v>
      </c>
      <c r="J81" s="126">
        <f t="shared" si="69"/>
        <v>0</v>
      </c>
      <c r="K81" s="199">
        <f t="shared" si="69"/>
        <v>0</v>
      </c>
      <c r="L81" s="126">
        <f t="shared" si="69"/>
        <v>0</v>
      </c>
      <c r="M81" s="126">
        <f t="shared" si="69"/>
        <v>0</v>
      </c>
      <c r="N81" s="126">
        <f t="shared" si="69"/>
        <v>0</v>
      </c>
      <c r="O81" s="212">
        <f t="shared" si="69"/>
        <v>0</v>
      </c>
      <c r="R81" s="220"/>
      <c r="S81" s="1"/>
      <c r="T81" s="30"/>
    </row>
    <row r="82" spans="2:20" x14ac:dyDescent="0.25">
      <c r="B82" s="67" t="s">
        <v>218</v>
      </c>
      <c r="C82" s="202">
        <f>IFERROR(_xlfn.XLOOKUP(B82,#REF!,#REF!),0)</f>
        <v>0</v>
      </c>
      <c r="D82" s="48">
        <v>0</v>
      </c>
      <c r="E82" s="48">
        <v>0</v>
      </c>
      <c r="F82" s="48">
        <f t="shared" ref="F82:F87" si="70">+D82-E82</f>
        <v>0</v>
      </c>
      <c r="G82" s="196">
        <f t="shared" si="4"/>
        <v>0</v>
      </c>
      <c r="H82" s="48">
        <v>0</v>
      </c>
      <c r="I82" s="48">
        <v>0</v>
      </c>
      <c r="J82" s="48">
        <f t="shared" ref="J82:J87" si="71">+H82-I82</f>
        <v>0</v>
      </c>
      <c r="K82" s="196">
        <f t="shared" si="6"/>
        <v>0</v>
      </c>
      <c r="L82" s="48">
        <f t="shared" ref="L82:L87" si="72">+D82+H82</f>
        <v>0</v>
      </c>
      <c r="M82" s="48">
        <f t="shared" ref="M82:M87" si="73">+E82+I82</f>
        <v>0</v>
      </c>
      <c r="N82" s="48">
        <f t="shared" ref="N82:N87" si="74">+L82-M82</f>
        <v>0</v>
      </c>
      <c r="O82" s="211">
        <f t="shared" si="8"/>
        <v>0</v>
      </c>
      <c r="Q82" s="11"/>
      <c r="R82" s="220"/>
    </row>
    <row r="83" spans="2:20" x14ac:dyDescent="0.25">
      <c r="B83" s="67" t="s">
        <v>27</v>
      </c>
      <c r="C83" s="202">
        <f>IFERROR(_xlfn.XLOOKUP(B83,#REF!,#REF!),0)</f>
        <v>0</v>
      </c>
      <c r="D83" s="48">
        <v>0</v>
      </c>
      <c r="E83" s="48">
        <v>0</v>
      </c>
      <c r="F83" s="48">
        <f t="shared" si="70"/>
        <v>0</v>
      </c>
      <c r="G83" s="196">
        <f t="shared" si="4"/>
        <v>0</v>
      </c>
      <c r="H83" s="48">
        <v>0</v>
      </c>
      <c r="I83" s="48">
        <v>0</v>
      </c>
      <c r="J83" s="48">
        <f t="shared" si="71"/>
        <v>0</v>
      </c>
      <c r="K83" s="196">
        <f t="shared" si="6"/>
        <v>0</v>
      </c>
      <c r="L83" s="48">
        <f t="shared" si="72"/>
        <v>0</v>
      </c>
      <c r="M83" s="48">
        <f t="shared" si="73"/>
        <v>0</v>
      </c>
      <c r="N83" s="48">
        <f t="shared" si="74"/>
        <v>0</v>
      </c>
      <c r="O83" s="211">
        <f t="shared" si="8"/>
        <v>0</v>
      </c>
      <c r="Q83" s="11"/>
      <c r="R83" s="220"/>
    </row>
    <row r="84" spans="2:20" s="11" customFormat="1" x14ac:dyDescent="0.25">
      <c r="B84" s="66" t="s">
        <v>220</v>
      </c>
      <c r="C84" s="201" t="e">
        <f>+C85+C88</f>
        <v>#REF!</v>
      </c>
      <c r="D84" s="120">
        <f t="shared" ref="D84:O84" si="75">+D85+D88</f>
        <v>0</v>
      </c>
      <c r="E84" s="120">
        <f t="shared" si="75"/>
        <v>0</v>
      </c>
      <c r="F84" s="120">
        <f t="shared" si="75"/>
        <v>0</v>
      </c>
      <c r="G84" s="198">
        <f t="shared" si="75"/>
        <v>0</v>
      </c>
      <c r="H84" s="120">
        <f t="shared" si="75"/>
        <v>0</v>
      </c>
      <c r="I84" s="120">
        <f t="shared" si="75"/>
        <v>0</v>
      </c>
      <c r="J84" s="120">
        <f t="shared" si="75"/>
        <v>0</v>
      </c>
      <c r="K84" s="198">
        <f t="shared" si="75"/>
        <v>0</v>
      </c>
      <c r="L84" s="120">
        <f t="shared" si="75"/>
        <v>0</v>
      </c>
      <c r="M84" s="120">
        <f t="shared" si="75"/>
        <v>0</v>
      </c>
      <c r="N84" s="120">
        <f t="shared" si="75"/>
        <v>0</v>
      </c>
      <c r="O84" s="210">
        <f t="shared" si="75"/>
        <v>0</v>
      </c>
      <c r="R84" s="220"/>
      <c r="S84" s="1"/>
      <c r="T84" s="30"/>
    </row>
    <row r="85" spans="2:20" s="11" customFormat="1" ht="30" x14ac:dyDescent="0.25">
      <c r="B85" s="72" t="s">
        <v>223</v>
      </c>
      <c r="C85" s="203" t="e">
        <f>SUM(C86:C87)</f>
        <v>#REF!</v>
      </c>
      <c r="D85" s="126">
        <f t="shared" ref="D85:O85" si="76">SUM(D86:D87)</f>
        <v>0</v>
      </c>
      <c r="E85" s="126">
        <f t="shared" si="76"/>
        <v>0</v>
      </c>
      <c r="F85" s="126">
        <f t="shared" si="76"/>
        <v>0</v>
      </c>
      <c r="G85" s="199">
        <f t="shared" si="76"/>
        <v>0</v>
      </c>
      <c r="H85" s="126">
        <f t="shared" si="76"/>
        <v>0</v>
      </c>
      <c r="I85" s="126">
        <f t="shared" si="76"/>
        <v>0</v>
      </c>
      <c r="J85" s="126">
        <f t="shared" si="76"/>
        <v>0</v>
      </c>
      <c r="K85" s="199">
        <f t="shared" si="76"/>
        <v>0</v>
      </c>
      <c r="L85" s="126">
        <f t="shared" si="76"/>
        <v>0</v>
      </c>
      <c r="M85" s="126">
        <f t="shared" si="76"/>
        <v>0</v>
      </c>
      <c r="N85" s="126">
        <f t="shared" si="76"/>
        <v>0</v>
      </c>
      <c r="O85" s="212">
        <f t="shared" si="76"/>
        <v>0</v>
      </c>
      <c r="R85" s="220"/>
      <c r="S85" s="1"/>
      <c r="T85" s="30"/>
    </row>
    <row r="86" spans="2:20" x14ac:dyDescent="0.25">
      <c r="B86" s="67" t="s">
        <v>23</v>
      </c>
      <c r="C86" s="202" t="e">
        <f>+#REF!</f>
        <v>#REF!</v>
      </c>
      <c r="D86" s="48">
        <v>0</v>
      </c>
      <c r="E86" s="48">
        <v>0</v>
      </c>
      <c r="F86" s="48">
        <f t="shared" si="70"/>
        <v>0</v>
      </c>
      <c r="G86" s="196">
        <f t="shared" si="4"/>
        <v>0</v>
      </c>
      <c r="H86" s="48">
        <v>0</v>
      </c>
      <c r="I86" s="48">
        <v>0</v>
      </c>
      <c r="J86" s="48">
        <f t="shared" si="71"/>
        <v>0</v>
      </c>
      <c r="K86" s="196">
        <f t="shared" si="6"/>
        <v>0</v>
      </c>
      <c r="L86" s="48">
        <f t="shared" si="72"/>
        <v>0</v>
      </c>
      <c r="M86" s="48">
        <f t="shared" si="73"/>
        <v>0</v>
      </c>
      <c r="N86" s="48">
        <f t="shared" si="74"/>
        <v>0</v>
      </c>
      <c r="O86" s="211">
        <f t="shared" si="8"/>
        <v>0</v>
      </c>
      <c r="Q86" s="11"/>
      <c r="R86" s="220"/>
      <c r="S86" s="11"/>
      <c r="T86" s="29"/>
    </row>
    <row r="87" spans="2:20" x14ac:dyDescent="0.25">
      <c r="B87" s="67" t="s">
        <v>37</v>
      </c>
      <c r="C87" s="202" t="e">
        <f>+#REF!</f>
        <v>#REF!</v>
      </c>
      <c r="D87" s="48">
        <v>0</v>
      </c>
      <c r="E87" s="48">
        <v>0</v>
      </c>
      <c r="F87" s="48">
        <f t="shared" si="70"/>
        <v>0</v>
      </c>
      <c r="G87" s="196">
        <f t="shared" si="4"/>
        <v>0</v>
      </c>
      <c r="H87" s="48">
        <v>0</v>
      </c>
      <c r="I87" s="48">
        <v>0</v>
      </c>
      <c r="J87" s="48">
        <f t="shared" si="71"/>
        <v>0</v>
      </c>
      <c r="K87" s="196">
        <f t="shared" si="6"/>
        <v>0</v>
      </c>
      <c r="L87" s="48">
        <f t="shared" si="72"/>
        <v>0</v>
      </c>
      <c r="M87" s="48">
        <f t="shared" si="73"/>
        <v>0</v>
      </c>
      <c r="N87" s="48">
        <f t="shared" si="74"/>
        <v>0</v>
      </c>
      <c r="O87" s="211">
        <f t="shared" si="8"/>
        <v>0</v>
      </c>
      <c r="Q87" s="11"/>
      <c r="R87" s="220"/>
    </row>
    <row r="88" spans="2:20" s="11" customFormat="1" ht="30" x14ac:dyDescent="0.25">
      <c r="B88" s="72" t="s">
        <v>224</v>
      </c>
      <c r="C88" s="203" t="e">
        <f>+C89</f>
        <v>#REF!</v>
      </c>
      <c r="D88" s="126">
        <f t="shared" ref="D88:O88" si="77">+D89</f>
        <v>0</v>
      </c>
      <c r="E88" s="126">
        <f t="shared" si="77"/>
        <v>0</v>
      </c>
      <c r="F88" s="126">
        <f t="shared" si="77"/>
        <v>0</v>
      </c>
      <c r="G88" s="199">
        <f t="shared" si="77"/>
        <v>0</v>
      </c>
      <c r="H88" s="126">
        <f t="shared" si="77"/>
        <v>0</v>
      </c>
      <c r="I88" s="126">
        <f t="shared" si="77"/>
        <v>0</v>
      </c>
      <c r="J88" s="126">
        <f t="shared" si="77"/>
        <v>0</v>
      </c>
      <c r="K88" s="199">
        <f t="shared" si="77"/>
        <v>0</v>
      </c>
      <c r="L88" s="126">
        <f t="shared" si="77"/>
        <v>0</v>
      </c>
      <c r="M88" s="126">
        <f t="shared" si="77"/>
        <v>0</v>
      </c>
      <c r="N88" s="126">
        <f t="shared" si="77"/>
        <v>0</v>
      </c>
      <c r="O88" s="212">
        <f t="shared" si="77"/>
        <v>0</v>
      </c>
      <c r="R88" s="220"/>
      <c r="T88" s="29"/>
    </row>
    <row r="89" spans="2:20" x14ac:dyDescent="0.25">
      <c r="B89" s="67" t="s">
        <v>225</v>
      </c>
      <c r="C89" s="202" t="e">
        <f>+#REF!</f>
        <v>#REF!</v>
      </c>
      <c r="D89" s="48">
        <v>0</v>
      </c>
      <c r="E89" s="48">
        <v>0</v>
      </c>
      <c r="F89" s="48">
        <v>0</v>
      </c>
      <c r="G89" s="196">
        <f t="shared" ref="G89:G91" si="78">IFERROR(E89/D89,0)</f>
        <v>0</v>
      </c>
      <c r="H89" s="48">
        <v>0</v>
      </c>
      <c r="I89" s="48">
        <v>0</v>
      </c>
      <c r="J89" s="48">
        <v>0</v>
      </c>
      <c r="K89" s="196">
        <f t="shared" ref="K89:K91" si="79">IFERROR(I89/H89,0)</f>
        <v>0</v>
      </c>
      <c r="L89" s="48">
        <v>0</v>
      </c>
      <c r="M89" s="48">
        <v>0</v>
      </c>
      <c r="N89" s="48">
        <v>0</v>
      </c>
      <c r="O89" s="211">
        <f t="shared" ref="O89:O91" si="80">IFERROR(M89/L89,0)</f>
        <v>0</v>
      </c>
      <c r="Q89" s="11"/>
      <c r="R89" s="220"/>
    </row>
    <row r="90" spans="2:20" s="11" customFormat="1" x14ac:dyDescent="0.25">
      <c r="B90" s="73" t="s">
        <v>130</v>
      </c>
      <c r="C90" s="201">
        <f>+C91</f>
        <v>0</v>
      </c>
      <c r="D90" s="120">
        <f t="shared" ref="D90:N90" si="81">+D91</f>
        <v>0</v>
      </c>
      <c r="E90" s="120">
        <f t="shared" si="81"/>
        <v>0</v>
      </c>
      <c r="F90" s="120">
        <f t="shared" si="81"/>
        <v>0</v>
      </c>
      <c r="G90" s="198">
        <f t="shared" si="78"/>
        <v>0</v>
      </c>
      <c r="H90" s="120">
        <f t="shared" si="81"/>
        <v>0</v>
      </c>
      <c r="I90" s="120">
        <f t="shared" si="81"/>
        <v>0</v>
      </c>
      <c r="J90" s="120">
        <f t="shared" si="81"/>
        <v>0</v>
      </c>
      <c r="K90" s="198">
        <f t="shared" si="79"/>
        <v>0</v>
      </c>
      <c r="L90" s="120">
        <f t="shared" si="81"/>
        <v>0</v>
      </c>
      <c r="M90" s="120">
        <f t="shared" si="81"/>
        <v>0</v>
      </c>
      <c r="N90" s="120">
        <f t="shared" si="81"/>
        <v>0</v>
      </c>
      <c r="O90" s="210">
        <f t="shared" si="80"/>
        <v>0</v>
      </c>
      <c r="R90" s="220"/>
      <c r="T90" s="29"/>
    </row>
    <row r="91" spans="2:20" ht="15.75" thickBot="1" x14ac:dyDescent="0.3">
      <c r="B91" s="183" t="s">
        <v>131</v>
      </c>
      <c r="C91" s="204">
        <v>0</v>
      </c>
      <c r="D91" s="184">
        <v>0</v>
      </c>
      <c r="E91" s="184">
        <v>0</v>
      </c>
      <c r="F91" s="184">
        <f t="shared" ref="F91" si="82">+D91-E91</f>
        <v>0</v>
      </c>
      <c r="G91" s="205">
        <f t="shared" si="78"/>
        <v>0</v>
      </c>
      <c r="H91" s="184">
        <v>0</v>
      </c>
      <c r="I91" s="184">
        <v>0</v>
      </c>
      <c r="J91" s="184">
        <f t="shared" ref="J91" si="83">+H91-I91</f>
        <v>0</v>
      </c>
      <c r="K91" s="205">
        <f t="shared" si="79"/>
        <v>0</v>
      </c>
      <c r="L91" s="184">
        <f>+D91+H91</f>
        <v>0</v>
      </c>
      <c r="M91" s="184">
        <f>+E91+I91</f>
        <v>0</v>
      </c>
      <c r="N91" s="184">
        <f t="shared" ref="N91" si="84">+L91-M91</f>
        <v>0</v>
      </c>
      <c r="O91" s="213">
        <f t="shared" si="80"/>
        <v>0</v>
      </c>
      <c r="Q91" s="11"/>
      <c r="R91" s="220"/>
    </row>
    <row r="92" spans="2:20" s="11" customFormat="1" ht="15.75" thickBot="1" x14ac:dyDescent="0.3">
      <c r="B92" s="75" t="s">
        <v>132</v>
      </c>
      <c r="C92" s="206" t="e">
        <f>C18</f>
        <v>#REF!</v>
      </c>
      <c r="D92" s="138">
        <f t="shared" ref="D92:O92" si="85">D18</f>
        <v>0</v>
      </c>
      <c r="E92" s="138">
        <f t="shared" si="85"/>
        <v>0</v>
      </c>
      <c r="F92" s="138">
        <f t="shared" si="85"/>
        <v>0</v>
      </c>
      <c r="G92" s="207">
        <f t="shared" si="85"/>
        <v>0</v>
      </c>
      <c r="H92" s="138">
        <f t="shared" si="85"/>
        <v>0</v>
      </c>
      <c r="I92" s="138">
        <f t="shared" si="85"/>
        <v>0</v>
      </c>
      <c r="J92" s="138">
        <f t="shared" si="85"/>
        <v>0</v>
      </c>
      <c r="K92" s="207">
        <f t="shared" si="85"/>
        <v>0</v>
      </c>
      <c r="L92" s="138">
        <f t="shared" si="85"/>
        <v>0</v>
      </c>
      <c r="M92" s="138">
        <f t="shared" si="85"/>
        <v>0</v>
      </c>
      <c r="N92" s="138">
        <f t="shared" si="85"/>
        <v>0</v>
      </c>
      <c r="O92" s="208">
        <f t="shared" si="85"/>
        <v>0</v>
      </c>
      <c r="R92" s="220"/>
      <c r="S92" s="1"/>
      <c r="T92" s="30"/>
    </row>
    <row r="97" spans="20:20" x14ac:dyDescent="0.25">
      <c r="T97" s="1"/>
    </row>
    <row r="98" spans="20:20" x14ac:dyDescent="0.25">
      <c r="T98" s="1"/>
    </row>
    <row r="99" spans="20:20" x14ac:dyDescent="0.25">
      <c r="T99" s="1"/>
    </row>
    <row r="101" spans="20:20" x14ac:dyDescent="0.25">
      <c r="T101" s="1"/>
    </row>
    <row r="102" spans="20:20" x14ac:dyDescent="0.25">
      <c r="T102" s="1"/>
    </row>
    <row r="103" spans="20:20" x14ac:dyDescent="0.25">
      <c r="T103" s="1"/>
    </row>
    <row r="104" spans="20:20" x14ac:dyDescent="0.25">
      <c r="T104" s="1"/>
    </row>
    <row r="105" spans="20:20" x14ac:dyDescent="0.25">
      <c r="T105" s="1"/>
    </row>
    <row r="106" spans="20:20" x14ac:dyDescent="0.25">
      <c r="T106" s="1"/>
    </row>
    <row r="107" spans="20:20" x14ac:dyDescent="0.25">
      <c r="T107" s="1"/>
    </row>
    <row r="108" spans="20:20" x14ac:dyDescent="0.25">
      <c r="T108" s="1"/>
    </row>
  </sheetData>
  <mergeCells count="13">
    <mergeCell ref="B12:O12"/>
    <mergeCell ref="B6:G6"/>
    <mergeCell ref="B1:O4"/>
    <mergeCell ref="B5:M5"/>
    <mergeCell ref="N5:O5"/>
    <mergeCell ref="B11:O11"/>
    <mergeCell ref="L14:O16"/>
    <mergeCell ref="D14:K14"/>
    <mergeCell ref="D16:K16"/>
    <mergeCell ref="B14:B17"/>
    <mergeCell ref="C14:C17"/>
    <mergeCell ref="D15:G15"/>
    <mergeCell ref="H15:K1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698E-4262-465A-B80F-5263BB437A4D}">
  <dimension ref="C3:K29"/>
  <sheetViews>
    <sheetView topLeftCell="B1" zoomScale="70" zoomScaleNormal="70" workbookViewId="0">
      <selection activeCell="G20" sqref="G20"/>
    </sheetView>
  </sheetViews>
  <sheetFormatPr baseColWidth="10" defaultRowHeight="16.5" x14ac:dyDescent="0.25"/>
  <cols>
    <col min="1" max="1" width="0" style="227" hidden="1" customWidth="1"/>
    <col min="2" max="2" width="4.42578125" style="227" customWidth="1"/>
    <col min="3" max="3" width="71.5703125" style="227" bestFit="1" customWidth="1"/>
    <col min="4" max="4" width="23.85546875" style="227" bestFit="1" customWidth="1"/>
    <col min="5" max="5" width="24.28515625" style="227" bestFit="1" customWidth="1"/>
    <col min="6" max="6" width="23.140625" style="233" bestFit="1" customWidth="1"/>
    <col min="7" max="7" width="17.7109375" style="227" bestFit="1" customWidth="1"/>
    <col min="8" max="8" width="53.85546875" style="227" bestFit="1" customWidth="1"/>
    <col min="9" max="10" width="7.42578125" style="227" bestFit="1" customWidth="1"/>
    <col min="11" max="11" width="11.7109375" style="227" bestFit="1" customWidth="1"/>
    <col min="12" max="16384" width="11.42578125" style="227"/>
  </cols>
  <sheetData>
    <row r="3" spans="3:11" x14ac:dyDescent="0.25">
      <c r="C3" s="226"/>
      <c r="D3" s="328" t="str">
        <f>+UPPER("Salarios mensuales")</f>
        <v>SALARIOS MENSUALES</v>
      </c>
      <c r="E3" s="328"/>
      <c r="F3" s="328"/>
      <c r="H3" s="226"/>
      <c r="I3" s="328" t="str">
        <f>+UPPER("Número de personas")</f>
        <v>NÚMERO DE PERSONAS</v>
      </c>
      <c r="J3" s="328"/>
      <c r="K3" s="328"/>
    </row>
    <row r="4" spans="3:11" x14ac:dyDescent="0.25">
      <c r="C4" s="221" t="s">
        <v>30</v>
      </c>
      <c r="D4" s="222">
        <v>2025</v>
      </c>
      <c r="E4" s="222">
        <v>2026</v>
      </c>
      <c r="F4" s="223" t="s">
        <v>226</v>
      </c>
      <c r="H4" s="221" t="s">
        <v>30</v>
      </c>
      <c r="I4" s="221">
        <v>2025</v>
      </c>
      <c r="J4" s="221">
        <v>2026</v>
      </c>
      <c r="K4" s="223" t="s">
        <v>227</v>
      </c>
    </row>
    <row r="5" spans="3:11" x14ac:dyDescent="0.25">
      <c r="C5" s="228" t="s">
        <v>5</v>
      </c>
      <c r="D5" s="229">
        <v>15373800</v>
      </c>
      <c r="E5" s="229">
        <v>31088000</v>
      </c>
      <c r="F5" s="224">
        <f>+E5/D5-1</f>
        <v>1.022141565520561</v>
      </c>
      <c r="H5" s="228" t="s">
        <v>5</v>
      </c>
      <c r="I5" s="230">
        <v>3</v>
      </c>
      <c r="J5" s="230">
        <v>9</v>
      </c>
      <c r="K5" s="224">
        <f>+J5/I5-1</f>
        <v>2</v>
      </c>
    </row>
    <row r="6" spans="3:11" x14ac:dyDescent="0.25">
      <c r="C6" s="228" t="s">
        <v>228</v>
      </c>
      <c r="D6" s="229">
        <v>0</v>
      </c>
      <c r="E6" s="229">
        <v>17204000</v>
      </c>
      <c r="F6" s="224">
        <v>1</v>
      </c>
      <c r="H6" s="228" t="s">
        <v>228</v>
      </c>
      <c r="I6" s="230">
        <v>0</v>
      </c>
      <c r="J6" s="230">
        <v>5</v>
      </c>
      <c r="K6" s="224">
        <v>1</v>
      </c>
    </row>
    <row r="7" spans="3:11" x14ac:dyDescent="0.25">
      <c r="C7" s="228" t="s">
        <v>230</v>
      </c>
      <c r="D7" s="229">
        <v>74762220</v>
      </c>
      <c r="E7" s="229">
        <v>103859000</v>
      </c>
      <c r="F7" s="224">
        <f>+E7/D7-1</f>
        <v>0.38919095767889189</v>
      </c>
      <c r="H7" s="228" t="s">
        <v>230</v>
      </c>
      <c r="I7" s="230">
        <v>18</v>
      </c>
      <c r="J7" s="230">
        <v>25</v>
      </c>
      <c r="K7" s="224">
        <f>+J7/I7-1</f>
        <v>0.38888888888888884</v>
      </c>
    </row>
    <row r="8" spans="3:11" x14ac:dyDescent="0.25">
      <c r="C8" s="228" t="s">
        <v>6</v>
      </c>
      <c r="D8" s="229">
        <v>30633720</v>
      </c>
      <c r="E8" s="229">
        <v>40020000</v>
      </c>
      <c r="F8" s="224">
        <f t="shared" ref="F8:F13" si="0">+E8/D8-1</f>
        <v>0.30640353179437563</v>
      </c>
      <c r="H8" s="228" t="s">
        <v>6</v>
      </c>
      <c r="I8" s="230">
        <v>6</v>
      </c>
      <c r="J8" s="230">
        <v>8</v>
      </c>
      <c r="K8" s="224">
        <f>+J8/I8-1</f>
        <v>0.33333333333333326</v>
      </c>
    </row>
    <row r="9" spans="3:11" x14ac:dyDescent="0.25">
      <c r="C9" s="228" t="s">
        <v>4</v>
      </c>
      <c r="D9" s="229">
        <v>14946750</v>
      </c>
      <c r="E9" s="229">
        <v>18713000</v>
      </c>
      <c r="F9" s="224">
        <f>+E9/D9-1</f>
        <v>0.25197785471758083</v>
      </c>
      <c r="H9" s="228" t="s">
        <v>4</v>
      </c>
      <c r="I9" s="230">
        <v>4</v>
      </c>
      <c r="J9" s="230">
        <v>6</v>
      </c>
      <c r="K9" s="224">
        <f>+J9/I9-1</f>
        <v>0.5</v>
      </c>
    </row>
    <row r="10" spans="3:11" x14ac:dyDescent="0.25">
      <c r="C10" s="228" t="s">
        <v>229</v>
      </c>
      <c r="D10" s="229">
        <v>28356120</v>
      </c>
      <c r="E10" s="229">
        <v>33985000</v>
      </c>
      <c r="F10" s="224">
        <f t="shared" si="0"/>
        <v>0.19850670684141547</v>
      </c>
      <c r="H10" s="228" t="s">
        <v>229</v>
      </c>
      <c r="I10" s="230">
        <v>6</v>
      </c>
      <c r="J10" s="230">
        <v>8</v>
      </c>
      <c r="K10" s="224">
        <f t="shared" ref="K10:K13" si="1">+J10/I10-1</f>
        <v>0.33333333333333326</v>
      </c>
    </row>
    <row r="11" spans="3:11" x14ac:dyDescent="0.25">
      <c r="C11" s="228" t="s">
        <v>7</v>
      </c>
      <c r="D11" s="229">
        <v>20213700</v>
      </c>
      <c r="E11" s="229">
        <v>23872000</v>
      </c>
      <c r="F11" s="224">
        <f t="shared" si="0"/>
        <v>0.18098121571013714</v>
      </c>
      <c r="H11" s="228" t="s">
        <v>7</v>
      </c>
      <c r="I11" s="230">
        <v>4</v>
      </c>
      <c r="J11" s="230">
        <v>4</v>
      </c>
      <c r="K11" s="224">
        <f>+J11/I11-1</f>
        <v>0</v>
      </c>
    </row>
    <row r="12" spans="3:11" x14ac:dyDescent="0.25">
      <c r="C12" s="228" t="s">
        <v>2</v>
      </c>
      <c r="D12" s="229">
        <v>106221570</v>
      </c>
      <c r="E12" s="229">
        <v>114882000</v>
      </c>
      <c r="F12" s="224">
        <f t="shared" si="0"/>
        <v>8.153174538843655E-2</v>
      </c>
      <c r="H12" s="228" t="s">
        <v>2</v>
      </c>
      <c r="I12" s="230">
        <v>27</v>
      </c>
      <c r="J12" s="230">
        <v>34</v>
      </c>
      <c r="K12" s="224">
        <f>+J12/I12-1</f>
        <v>0.2592592592592593</v>
      </c>
    </row>
    <row r="13" spans="3:11" x14ac:dyDescent="0.25">
      <c r="C13" s="228" t="s">
        <v>3</v>
      </c>
      <c r="D13" s="229">
        <v>17509050</v>
      </c>
      <c r="E13" s="229">
        <v>17960000</v>
      </c>
      <c r="F13" s="224">
        <f t="shared" si="0"/>
        <v>2.5755252283818919E-2</v>
      </c>
      <c r="H13" s="228" t="s">
        <v>3</v>
      </c>
      <c r="I13" s="230">
        <v>5</v>
      </c>
      <c r="J13" s="230">
        <v>5</v>
      </c>
      <c r="K13" s="224">
        <f t="shared" si="1"/>
        <v>0</v>
      </c>
    </row>
    <row r="14" spans="3:11" x14ac:dyDescent="0.25">
      <c r="C14" s="221" t="s">
        <v>28</v>
      </c>
      <c r="D14" s="231">
        <f>SUM(D5:D13)</f>
        <v>308016930</v>
      </c>
      <c r="E14" s="231">
        <f>SUM(E5:E13)</f>
        <v>401583000</v>
      </c>
      <c r="F14" s="225">
        <f>+E14/D14-1</f>
        <v>0.30376924411265316</v>
      </c>
      <c r="H14" s="221" t="s">
        <v>28</v>
      </c>
      <c r="I14" s="232">
        <f>SUM(I5:I13)</f>
        <v>73</v>
      </c>
      <c r="J14" s="232">
        <f>SUM(J5:J13)</f>
        <v>104</v>
      </c>
      <c r="K14" s="225">
        <f>+J14/I14-1</f>
        <v>0.42465753424657526</v>
      </c>
    </row>
    <row r="17" spans="3:7" ht="33" x14ac:dyDescent="0.25">
      <c r="C17" s="222" t="s">
        <v>211</v>
      </c>
      <c r="D17" s="222" t="s">
        <v>234</v>
      </c>
      <c r="E17" s="222" t="s">
        <v>212</v>
      </c>
      <c r="F17" s="222" t="s">
        <v>231</v>
      </c>
      <c r="G17" s="222" t="s">
        <v>38</v>
      </c>
    </row>
    <row r="18" spans="3:7" x14ac:dyDescent="0.25">
      <c r="C18" s="236" t="s">
        <v>98</v>
      </c>
      <c r="D18" s="237">
        <f>+SUM(D19:D22)</f>
        <v>23625351692.690922</v>
      </c>
      <c r="E18" s="237">
        <f>+SUM(E19:E22)</f>
        <v>20503841687.340988</v>
      </c>
      <c r="F18" s="237">
        <f>+SUM(F19:F22)</f>
        <v>-3121510005.3499355</v>
      </c>
      <c r="G18" s="238">
        <f t="shared" ref="G18:G28" si="2">IFERROR((E18-D18)/D18,0)</f>
        <v>-0.13212544075336025</v>
      </c>
    </row>
    <row r="19" spans="3:7" x14ac:dyDescent="0.25">
      <c r="C19" s="239" t="s">
        <v>232</v>
      </c>
      <c r="D19" s="240">
        <v>13694112651</v>
      </c>
      <c r="E19" s="240">
        <v>15199659540</v>
      </c>
      <c r="F19" s="240">
        <f>+E19-D19</f>
        <v>1505546889</v>
      </c>
      <c r="G19" s="241">
        <f>IFERROR((E19-D19)/D19,0)</f>
        <v>0.10994117891165871</v>
      </c>
    </row>
    <row r="20" spans="3:7" x14ac:dyDescent="0.25">
      <c r="C20" s="239" t="s">
        <v>233</v>
      </c>
      <c r="D20" s="240">
        <v>365088276</v>
      </c>
      <c r="E20" s="240">
        <v>644770867.83611858</v>
      </c>
      <c r="F20" s="240">
        <f t="shared" ref="F20:F22" si="3">+E20-D20</f>
        <v>279682591.83611858</v>
      </c>
      <c r="G20" s="241">
        <f t="shared" si="2"/>
        <v>0.76606840104643237</v>
      </c>
    </row>
    <row r="21" spans="3:7" x14ac:dyDescent="0.25">
      <c r="C21" s="239" t="s">
        <v>100</v>
      </c>
      <c r="D21" s="240">
        <v>472940316</v>
      </c>
      <c r="E21" s="240">
        <v>375919043.55394715</v>
      </c>
      <c r="F21" s="240">
        <f t="shared" si="3"/>
        <v>-97021272.446052849</v>
      </c>
      <c r="G21" s="241">
        <f t="shared" si="2"/>
        <v>-0.20514485478132266</v>
      </c>
    </row>
    <row r="22" spans="3:7" x14ac:dyDescent="0.25">
      <c r="C22" s="239" t="s">
        <v>101</v>
      </c>
      <c r="D22" s="240">
        <v>9093210449.6909218</v>
      </c>
      <c r="E22" s="240">
        <v>4283492235.9509201</v>
      </c>
      <c r="F22" s="240">
        <f t="shared" si="3"/>
        <v>-4809718213.7400017</v>
      </c>
      <c r="G22" s="241">
        <f t="shared" si="2"/>
        <v>-0.52893510387230547</v>
      </c>
    </row>
    <row r="23" spans="3:7" x14ac:dyDescent="0.25">
      <c r="C23" s="242" t="s">
        <v>102</v>
      </c>
      <c r="D23" s="243">
        <f>+D24+D26</f>
        <v>544227620</v>
      </c>
      <c r="E23" s="243" t="e">
        <f>+E24+E26</f>
        <v>#REF!</v>
      </c>
      <c r="F23" s="243" t="e">
        <f>+F24+F26</f>
        <v>#REF!</v>
      </c>
      <c r="G23" s="244">
        <f t="shared" si="2"/>
        <v>0</v>
      </c>
    </row>
    <row r="24" spans="3:7" x14ac:dyDescent="0.25">
      <c r="C24" s="245" t="s">
        <v>61</v>
      </c>
      <c r="D24" s="243">
        <f>+D25</f>
        <v>514243000</v>
      </c>
      <c r="E24" s="243" t="e">
        <f>+E25</f>
        <v>#REF!</v>
      </c>
      <c r="F24" s="243" t="e">
        <f>+F25</f>
        <v>#REF!</v>
      </c>
      <c r="G24" s="244">
        <f t="shared" si="2"/>
        <v>0</v>
      </c>
    </row>
    <row r="25" spans="3:7" x14ac:dyDescent="0.25">
      <c r="C25" s="239" t="s">
        <v>61</v>
      </c>
      <c r="D25" s="240">
        <v>514243000</v>
      </c>
      <c r="E25" s="240" t="e">
        <f>+#REF!</f>
        <v>#REF!</v>
      </c>
      <c r="F25" s="240" t="e">
        <f>+E25-D25</f>
        <v>#REF!</v>
      </c>
      <c r="G25" s="241">
        <f t="shared" si="2"/>
        <v>0</v>
      </c>
    </row>
    <row r="26" spans="3:7" x14ac:dyDescent="0.25">
      <c r="C26" s="242" t="s">
        <v>103</v>
      </c>
      <c r="D26" s="243">
        <f>+SUM(D27:D27)</f>
        <v>29984620</v>
      </c>
      <c r="E26" s="243" t="e">
        <f>+SUM(E27:E27)</f>
        <v>#REF!</v>
      </c>
      <c r="F26" s="243" t="e">
        <f>+SUM(F27:F27)</f>
        <v>#REF!</v>
      </c>
      <c r="G26" s="244">
        <f t="shared" si="2"/>
        <v>0</v>
      </c>
    </row>
    <row r="27" spans="3:7" x14ac:dyDescent="0.25">
      <c r="C27" s="246" t="s">
        <v>210</v>
      </c>
      <c r="D27" s="247">
        <v>29984620</v>
      </c>
      <c r="E27" s="247" t="e">
        <f>+#REF!</f>
        <v>#REF!</v>
      </c>
      <c r="F27" s="247" t="e">
        <f t="shared" ref="F27" si="4">+E27-D27</f>
        <v>#REF!</v>
      </c>
      <c r="G27" s="248">
        <f t="shared" si="2"/>
        <v>0</v>
      </c>
    </row>
    <row r="28" spans="3:7" x14ac:dyDescent="0.25">
      <c r="C28" s="221" t="s">
        <v>94</v>
      </c>
      <c r="D28" s="231">
        <f>+D18+D23</f>
        <v>24169579312.690922</v>
      </c>
      <c r="E28" s="231" t="e">
        <f>+E18+E23</f>
        <v>#REF!</v>
      </c>
      <c r="F28" s="231" t="e">
        <f>+F18+F23</f>
        <v>#REF!</v>
      </c>
      <c r="G28" s="235">
        <f t="shared" si="2"/>
        <v>0</v>
      </c>
    </row>
    <row r="29" spans="3:7" x14ac:dyDescent="0.25">
      <c r="D29" s="234"/>
      <c r="E29" s="234"/>
    </row>
  </sheetData>
  <mergeCells count="2">
    <mergeCell ref="D3:F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ORGANIGRAMA 2026</vt:lpstr>
      <vt:lpstr>Anexo No. 7 Regionaliza Recau</vt:lpstr>
      <vt:lpstr>Anexo No. 8 Ejecución Ptal</vt:lpstr>
      <vt:lpstr>Anexo No. 9 Detalle x progr</vt:lpstr>
      <vt:lpstr>Anexo No. 10 Detalle x proy</vt:lpstr>
      <vt:lpstr>Anexo No. 11 Regionaliz Proy</vt:lpstr>
      <vt:lpstr>Anexo No. 12 Ejecucion por Proy</vt:lpstr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 FINANCIER</dc:creator>
  <cp:lastModifiedBy>DIRADMIN</cp:lastModifiedBy>
  <cp:lastPrinted>2025-11-15T23:42:48Z</cp:lastPrinted>
  <dcterms:created xsi:type="dcterms:W3CDTF">2024-09-02T15:56:55Z</dcterms:created>
  <dcterms:modified xsi:type="dcterms:W3CDTF">2026-09-15T16:46:00Z</dcterms:modified>
</cp:coreProperties>
</file>